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3.xml" ContentType="application/vnd.openxmlformats-officedocument.spreadsheetml.comments+xml"/>
  <Override PartName="/xl/tables/table1.xml" ContentType="application/vnd.openxmlformats-officedocument.spreadsheetml.table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omments/comment4.xml" ContentType="application/vnd.openxmlformats-officedocument.spreadsheetml.comment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Сводка" sheetId="1" state="visible" r:id="rId1"/>
    <sheet xmlns:r="http://schemas.openxmlformats.org/officeDocument/2006/relationships" name="Каналы продукт 1" sheetId="2" state="visible" r:id="rId2"/>
    <sheet xmlns:r="http://schemas.openxmlformats.org/officeDocument/2006/relationships" name="Продукт 1" sheetId="3" state="visible" r:id="rId3"/>
    <sheet xmlns:r="http://schemas.openxmlformats.org/officeDocument/2006/relationships" name="Бюджет" sheetId="4" state="visible" r:id="rId4"/>
    <sheet xmlns:r="http://schemas.openxmlformats.org/officeDocument/2006/relationships" name="План месяца" sheetId="5" state="hidden" r:id="rId5"/>
    <sheet xmlns:r="http://schemas.openxmlformats.org/officeDocument/2006/relationships" name="Директ и SEO" sheetId="6" state="hidden" r:id="rId6"/>
    <sheet xmlns:r="http://schemas.openxmlformats.org/officeDocument/2006/relationships" name="Распределение" sheetId="7" state="hidden" r:id="rId7"/>
    <sheet xmlns:r="http://schemas.openxmlformats.org/officeDocument/2006/relationships" name="План по каналам" sheetId="8" state="hidden" r:id="rId8"/>
    <sheet xmlns:r="http://schemas.openxmlformats.org/officeDocument/2006/relationships" name="Медиаплан" sheetId="9" state="hidden" r:id="rId9"/>
    <sheet xmlns:r="http://schemas.openxmlformats.org/officeDocument/2006/relationships" name="Канал 2024" sheetId="10" state="hidden" r:id="rId10"/>
    <sheet xmlns:r="http://schemas.openxmlformats.org/officeDocument/2006/relationships" name="Продукт 2" sheetId="11" state="visible" r:id="rId11"/>
    <sheet xmlns:r="http://schemas.openxmlformats.org/officeDocument/2006/relationships" name="Продукт 3" sheetId="12" state="visible" r:id="rId12"/>
    <sheet xmlns:r="http://schemas.openxmlformats.org/officeDocument/2006/relationships" name="Каналы продукт 2" sheetId="13" state="visible" r:id="rId13"/>
    <sheet xmlns:r="http://schemas.openxmlformats.org/officeDocument/2006/relationships" name="Каналы продукт 3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[$р.-419]#,##0.00"/>
    <numFmt numFmtId="165" formatCode="#,##0.0"/>
    <numFmt numFmtId="166" formatCode="#\ ###\ ##0\ [$р.-419]"/>
    <numFmt numFmtId="167" formatCode="#,##0[$ р.]"/>
    <numFmt numFmtId="168" formatCode="#,##0.00[$ р.]"/>
    <numFmt numFmtId="169" formatCode="dd.mm"/>
    <numFmt numFmtId="170" formatCode="dd.mm.yyyy"/>
    <numFmt numFmtId="171" formatCode="#,##0.00;(#,##0.00)"/>
  </numFmts>
  <fonts count="68">
    <font>
      <name val="Arial"/>
      <color rgb="FF000000"/>
      <sz val="10"/>
      <scheme val="minor"/>
    </font>
    <font>
      <name val="Arial"/>
      <color theme="1"/>
    </font>
    <font>
      <name val="Impact"/>
      <color rgb="FF0B5394"/>
      <sz val="18"/>
    </font>
    <font>
      <name val="Montserrat"/>
      <color theme="1"/>
      <sz val="9"/>
    </font>
    <font>
      <name val="Montserrat"/>
      <color rgb="FF666666"/>
      <sz val="9"/>
    </font>
    <font>
      <name val="Montserrat"/>
      <b val="1"/>
      <color rgb="FF666666"/>
      <sz val="9"/>
    </font>
    <font>
      <name val="Montserrat"/>
      <b val="1"/>
      <color theme="1"/>
      <sz val="9"/>
    </font>
    <font>
      <name val="Montserrat"/>
      <color theme="1"/>
      <sz val="11"/>
    </font>
    <font>
      <name val="Montserrat"/>
      <color rgb="FFFF0000"/>
      <sz val="11"/>
    </font>
    <font>
      <name val="Montserrat"/>
      <color rgb="FF000000"/>
      <sz val="11"/>
    </font>
    <font>
      <name val="Montserrat"/>
      <b val="1"/>
      <color theme="1"/>
      <sz val="11"/>
    </font>
    <font>
      <name val="Montserrat"/>
      <color rgb="FF666666"/>
      <sz val="11"/>
    </font>
    <font>
      <name val="Montserrat"/>
      <color theme="1"/>
      <sz val="10"/>
    </font>
    <font>
      <name val="Montserrat"/>
      <color rgb="FF666666"/>
      <sz val="12"/>
    </font>
    <font/>
    <font>
      <name val="Montserrat"/>
      <b val="1"/>
      <color rgb="FF434343"/>
      <sz val="11"/>
    </font>
    <font>
      <name val="Montserrat"/>
      <color rgb="FF434343"/>
      <sz val="11"/>
    </font>
    <font>
      <name val="Montserrat"/>
      <i val="1"/>
      <color theme="1"/>
      <sz val="11"/>
    </font>
    <font>
      <name val="Montserrat"/>
      <color rgb="FFD9D9D9"/>
      <sz val="11"/>
    </font>
    <font>
      <name val="Montserrat"/>
      <b val="1"/>
      <color theme="1"/>
      <sz val="10"/>
    </font>
    <font>
      <name val="Arial"/>
      <b val="1"/>
      <color theme="1"/>
    </font>
    <font>
      <color rgb="FF0000FF"/>
      <u val="single"/>
    </font>
    <font>
      <name val="Arial"/>
      <color theme="1"/>
      <sz val="10"/>
    </font>
    <font>
      <name val="Calibri"/>
      <color theme="1"/>
      <sz val="12"/>
    </font>
    <font>
      <name val="Calibri"/>
      <color theme="1"/>
      <sz val="11"/>
    </font>
    <font>
      <name val="Montserrat"/>
      <i val="1"/>
      <color rgb="FF434343"/>
      <sz val="11"/>
    </font>
    <font>
      <name val="Arial"/>
      <color rgb="FFFF0000"/>
    </font>
    <font>
      <name val="Arial"/>
      <color rgb="FF434343"/>
    </font>
    <font>
      <name val="Arial"/>
      <color rgb="FF000000"/>
    </font>
    <font>
      <name val="Calibri"/>
      <b val="1"/>
      <color theme="1"/>
      <sz val="25"/>
    </font>
    <font>
      <name val="Calibri"/>
      <b val="1"/>
      <color rgb="FFFFFFFF"/>
    </font>
    <font>
      <name val="Calibri"/>
      <color theme="1"/>
    </font>
    <font>
      <name val="Calibri"/>
      <b val="1"/>
      <color rgb="FF00B050"/>
    </font>
    <font>
      <name val="Trebuchet MS"/>
      <color theme="1"/>
      <sz val="12"/>
    </font>
    <font>
      <name val="Calibri"/>
      <b val="1"/>
      <color rgb="FFFFFFFF"/>
      <sz val="12"/>
    </font>
    <font>
      <name val="Calibri"/>
      <color rgb="FFFFFFFF"/>
    </font>
    <font>
      <name val="Calibri"/>
      <b val="1"/>
      <color theme="1"/>
    </font>
    <font>
      <name val="Montserrat"/>
      <b val="1"/>
      <color rgb="FF666666"/>
      <sz val="11"/>
    </font>
    <font>
      <name val="Arial"/>
      <color rgb="FF666666"/>
    </font>
    <font>
      <name val="Calibri"/>
      <color rgb="FFA6A6A6"/>
    </font>
    <font>
      <name val="Calibri"/>
      <color rgb="FFB7B7B7"/>
    </font>
    <font>
      <name val="Calibri"/>
      <color rgb="FF000000"/>
    </font>
    <font>
      <name val="Montserrat"/>
      <color rgb="FF666666"/>
    </font>
    <font>
      <name val="Calibri"/>
      <b val="1"/>
      <color rgb="FFEEECE2"/>
      <sz val="12"/>
    </font>
    <font>
      <name val="Arial"/>
      <color theme="1"/>
      <sz val="11"/>
    </font>
    <font>
      <name val="Montserrat"/>
      <color rgb="FF111113"/>
      <sz val="11"/>
    </font>
    <font>
      <name val="Montserrat"/>
      <color rgb="FF000000"/>
      <sz val="10"/>
    </font>
    <font>
      <name val="Montserrat"/>
      <b val="1"/>
      <color rgb="FF111113"/>
      <sz val="11"/>
    </font>
    <font>
      <name val="Montserrat"/>
      <color rgb="FF111113"/>
      <sz val="10"/>
    </font>
    <font>
      <name val="Montserrat"/>
      <color rgb="FF666666"/>
      <sz val="10"/>
    </font>
    <font>
      <name val="Montserrat"/>
      <color rgb="FF0B5394"/>
      <sz val="18"/>
    </font>
    <font>
      <name val="Montserrat"/>
      <color rgb="FF111113"/>
      <sz val="9"/>
    </font>
    <font>
      <name val="Montserrat"/>
      <b val="1"/>
      <color rgb="FF111113"/>
      <sz val="9"/>
    </font>
    <font>
      <name val="Montserrat"/>
      <b val="1"/>
      <color rgb="FF111113"/>
      <sz val="10"/>
    </font>
    <font>
      <name val="Montserrat"/>
      <color rgb="FF0000FF"/>
      <sz val="11"/>
    </font>
    <font>
      <name val="Montserrat"/>
      <color rgb="FF0000FF"/>
      <sz val="10"/>
    </font>
    <font>
      <name val="Montserrat"/>
      <color rgb="FF111113"/>
      <sz val="12"/>
    </font>
    <font>
      <name val="Montserrat"/>
      <color rgb="FFFF0000"/>
      <sz val="10"/>
    </font>
    <font>
      <name val="Montserrat"/>
      <color rgb="FF434343"/>
      <sz val="10"/>
    </font>
    <font>
      <name val="Montserrat"/>
      <b val="1"/>
      <color rgb="FF111113"/>
      <sz val="25"/>
    </font>
    <font>
      <name val="Montserrat"/>
      <b val="1"/>
      <color rgb="FFFFFFFF"/>
      <sz val="10"/>
    </font>
    <font>
      <name val="Montserrat"/>
      <b val="1"/>
      <color rgb="FF00B050"/>
      <sz val="10"/>
    </font>
    <font>
      <name val="Montserrat"/>
      <b val="1"/>
      <color rgb="FFFFFFFF"/>
      <sz val="12"/>
    </font>
    <font>
      <name val="Montserrat"/>
      <color rgb="FFFFFFFF"/>
      <sz val="11"/>
    </font>
    <font>
      <name val="Montserrat"/>
      <color rgb="FFA6A6A6"/>
      <sz val="10"/>
    </font>
    <font>
      <name val="Montserrat"/>
      <color rgb="FFB7B7B7"/>
      <sz val="10"/>
    </font>
    <font>
      <name val="Montserrat"/>
      <b val="1"/>
      <color rgb="FFEEECE2"/>
      <sz val="12"/>
    </font>
    <font>
      <name val="Montserrat"/>
      <sz val="10"/>
    </font>
  </fonts>
  <fills count="25">
    <fill>
      <patternFill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D9E2F3"/>
        <bgColor rgb="FFD9E2F3"/>
      </patternFill>
    </fill>
    <fill>
      <patternFill patternType="solid">
        <fgColor rgb="FFC9DAF8"/>
        <bgColor rgb="FFC9DAF8"/>
      </patternFill>
    </fill>
    <fill>
      <patternFill patternType="solid">
        <fgColor rgb="FFA2C4C9"/>
        <bgColor rgb="FFA2C4C9"/>
      </patternFill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D0E0E3"/>
        <bgColor rgb="FFD0E0E3"/>
      </patternFill>
    </fill>
    <fill>
      <patternFill patternType="solid">
        <fgColor rgb="FFCFE2F3"/>
        <bgColor rgb="FFCFE2F3"/>
      </patternFill>
    </fill>
    <fill>
      <patternFill patternType="solid">
        <fgColor rgb="FFB6D7A8"/>
        <bgColor rgb="FFB6D7A8"/>
      </patternFill>
    </fill>
    <fill>
      <patternFill patternType="solid">
        <fgColor rgb="FFF6F8F9"/>
        <bgColor rgb="FFF6F8F9"/>
      </patternFill>
    </fill>
    <fill>
      <patternFill patternType="solid">
        <fgColor rgb="FF00AB4E"/>
        <bgColor rgb="FF00AB4E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AFCFC9"/>
        <bgColor rgb="FFAFCFC9"/>
      </patternFill>
    </fill>
    <fill>
      <patternFill patternType="solid">
        <fgColor rgb="FFCCFF99"/>
        <bgColor rgb="FFCCFF99"/>
      </patternFill>
    </fill>
    <fill>
      <patternFill patternType="solid">
        <fgColor rgb="FFF4CCCC"/>
        <bgColor rgb="FFF4CCCC"/>
      </patternFill>
    </fill>
  </fills>
  <borders count="2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BFBFBF"/>
      </right>
      <top style="thin">
        <color rgb="FF000000"/>
      </top>
      <bottom style="thin">
        <color rgb="FF000000"/>
      </bottom>
    </border>
    <border>
      <right style="thin">
        <color rgb="FFBFBFBF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</border>
    <border>
      <top style="thin">
        <color rgb="FFD0D0D6"/>
      </top>
    </border>
    <border>
      <right style="thin">
        <color rgb="FFD0D0D6"/>
      </right>
      <top style="thin">
        <color rgb="FFD0D0D6"/>
      </top>
    </border>
    <border>
      <right style="thin">
        <color rgb="FFD0D0D6"/>
      </right>
      <top style="thin">
        <color rgb="FFD0D0D6"/>
      </top>
      <bottom style="thin">
        <color rgb="FFD0D0D6"/>
      </bottom>
    </border>
    <border>
      <top style="thin">
        <color rgb="FFD0D0D6"/>
      </top>
      <bottom style="thin">
        <color rgb="FFD0D0D6"/>
      </bottom>
    </border>
    <border>
      <left style="thin">
        <color rgb="FFD0D0D6"/>
      </left>
    </border>
    <border>
      <left style="thin">
        <color rgb="FFD0D0D6"/>
      </left>
      <right style="thin">
        <color rgb="FFD0D0D6"/>
      </right>
    </border>
    <border>
      <left style="thin">
        <color rgb="FFD0D0D6"/>
      </left>
      <right style="thin">
        <color rgb="FFD0D0D6"/>
      </right>
      <bottom style="thin">
        <color rgb="FFD0D0D6"/>
      </bottom>
    </border>
  </borders>
  <cellStyleXfs count="1">
    <xf numFmtId="0" fontId="0" fillId="0" borderId="0"/>
  </cellStyleXfs>
  <cellXfs count="865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164" fontId="1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1" fillId="3" borderId="0" pivotButton="0" quotePrefix="0" xfId="0"/>
    <xf numFmtId="0" fontId="1" fillId="0" borderId="0" pivotButton="0" quotePrefix="0" xfId="0"/>
    <xf numFmtId="164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1" fillId="4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wrapText="1"/>
    </xf>
    <xf numFmtId="0" fontId="4" fillId="6" borderId="0" applyAlignment="1" pivotButton="0" quotePrefix="0" xfId="0">
      <alignment horizontal="center" vertical="center" wrapText="1"/>
    </xf>
    <xf numFmtId="0" fontId="5" fillId="7" borderId="0" applyAlignment="1" pivotButton="0" quotePrefix="0" xfId="0">
      <alignment horizontal="center" vertical="center" wrapText="1"/>
    </xf>
    <xf numFmtId="0" fontId="4" fillId="8" borderId="0" applyAlignment="1" pivotButton="0" quotePrefix="0" xfId="0">
      <alignment horizontal="center" vertical="center" wrapText="1"/>
    </xf>
    <xf numFmtId="0" fontId="4" fillId="7" borderId="0" applyAlignment="1" pivotButton="0" quotePrefix="0" xfId="0">
      <alignment horizontal="center" vertical="center" wrapText="1"/>
    </xf>
    <xf numFmtId="165" fontId="4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164" fontId="1" fillId="0" borderId="0" pivotButton="0" quotePrefix="0" xfId="0"/>
    <xf numFmtId="0" fontId="7" fillId="2" borderId="0" applyAlignment="1" pivotButton="0" quotePrefix="0" xfId="0">
      <alignment horizontal="center" vertical="center" wrapText="1"/>
    </xf>
    <xf numFmtId="3" fontId="7" fillId="2" borderId="0" applyAlignment="1" pivotButton="0" quotePrefix="0" xfId="0">
      <alignment horizontal="center" vertical="center" wrapText="1"/>
    </xf>
    <xf numFmtId="9" fontId="7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wrapText="1"/>
    </xf>
    <xf numFmtId="166" fontId="7" fillId="2" borderId="0" applyAlignment="1" pivotButton="0" quotePrefix="0" xfId="0">
      <alignment horizontal="center" vertical="center" wrapText="1"/>
    </xf>
    <xf numFmtId="165" fontId="7" fillId="2" borderId="0" applyAlignment="1" pivotButton="0" quotePrefix="0" xfId="0">
      <alignment horizontal="center" vertical="center" wrapText="1"/>
    </xf>
    <xf numFmtId="167" fontId="7" fillId="2" borderId="0" applyAlignment="1" pivotButton="0" quotePrefix="0" xfId="0">
      <alignment horizontal="center" vertical="center" wrapText="1"/>
    </xf>
    <xf numFmtId="164" fontId="7" fillId="2" borderId="0" applyAlignment="1" pivotButton="0" quotePrefix="0" xfId="0">
      <alignment horizontal="center" vertical="center" wrapText="1"/>
    </xf>
    <xf numFmtId="168" fontId="7" fillId="2" borderId="0" applyAlignment="1" pivotButton="0" quotePrefix="0" xfId="0">
      <alignment horizontal="center" vertical="center" wrapText="1"/>
    </xf>
    <xf numFmtId="166" fontId="8" fillId="2" borderId="0" applyAlignment="1" pivotButton="0" quotePrefix="0" xfId="0">
      <alignment horizontal="center" vertical="center" wrapText="1"/>
    </xf>
    <xf numFmtId="166" fontId="9" fillId="2" borderId="0" applyAlignment="1" pivotButton="0" quotePrefix="0" xfId="0">
      <alignment horizontal="center" vertical="center" wrapText="1"/>
    </xf>
    <xf numFmtId="0" fontId="10" fillId="2" borderId="0" applyAlignment="1" pivotButton="0" quotePrefix="0" xfId="0">
      <alignment horizontal="center" vertical="center" wrapText="1"/>
    </xf>
    <xf numFmtId="3" fontId="10" fillId="2" borderId="0" applyAlignment="1" pivotButton="0" quotePrefix="0" xfId="0">
      <alignment horizontal="center" vertical="center" wrapText="1"/>
    </xf>
    <xf numFmtId="9" fontId="10" fillId="2" borderId="0" applyAlignment="1" pivotButton="0" quotePrefix="0" xfId="0">
      <alignment horizontal="center" vertical="center" wrapText="1"/>
    </xf>
    <xf numFmtId="165" fontId="10" fillId="2" borderId="0" applyAlignment="1" pivotButton="0" quotePrefix="0" xfId="0">
      <alignment horizontal="center" vertical="center" wrapText="1"/>
    </xf>
    <xf numFmtId="168" fontId="10" fillId="2" borderId="0" applyAlignment="1" pivotButton="0" quotePrefix="0" xfId="0">
      <alignment horizontal="center" vertical="center" wrapText="1"/>
    </xf>
    <xf numFmtId="167" fontId="10" fillId="2" borderId="0" applyAlignment="1" pivotButton="0" quotePrefix="0" xfId="0">
      <alignment horizontal="center" vertical="center" wrapText="1"/>
    </xf>
    <xf numFmtId="166" fontId="10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wrapText="1"/>
    </xf>
    <xf numFmtId="164" fontId="10" fillId="2" borderId="0" applyAlignment="1" pivotButton="0" quotePrefix="0" xfId="0">
      <alignment horizontal="center" vertical="center" wrapText="1"/>
    </xf>
    <xf numFmtId="0" fontId="11" fillId="2" borderId="0" applyAlignment="1" pivotButton="0" quotePrefix="0" xfId="0">
      <alignment horizontal="center" vertical="center" wrapText="1"/>
    </xf>
    <xf numFmtId="0" fontId="12" fillId="2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right" vertical="top"/>
    </xf>
    <xf numFmtId="0" fontId="1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vertical="top"/>
    </xf>
    <xf numFmtId="0" fontId="1" fillId="0" borderId="3" applyAlignment="1" pivotButton="0" quotePrefix="0" xfId="0">
      <alignment vertical="top"/>
    </xf>
    <xf numFmtId="0" fontId="13" fillId="3" borderId="4" applyAlignment="1" pivotButton="0" quotePrefix="0" xfId="0">
      <alignment horizontal="center" vertical="center"/>
    </xf>
    <xf numFmtId="0" fontId="14" fillId="0" borderId="5" pivotButton="0" quotePrefix="0" xfId="0"/>
    <xf numFmtId="0" fontId="11" fillId="0" borderId="4" applyAlignment="1" pivotButton="0" quotePrefix="0" xfId="0">
      <alignment horizontal="center" vertical="top"/>
    </xf>
    <xf numFmtId="0" fontId="11" fillId="0" borderId="4" applyAlignment="1" pivotButton="0" quotePrefix="0" xfId="0">
      <alignment horizontal="center" vertical="center"/>
    </xf>
    <xf numFmtId="0" fontId="10" fillId="0" borderId="4" applyAlignment="1" pivotButton="0" quotePrefix="0" xfId="0">
      <alignment horizontal="center" vertical="center"/>
    </xf>
    <xf numFmtId="0" fontId="13" fillId="3" borderId="0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169" fontId="7" fillId="0" borderId="4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top"/>
    </xf>
    <xf numFmtId="0" fontId="10" fillId="9" borderId="4" applyAlignment="1" pivotButton="0" quotePrefix="0" xfId="0">
      <alignment vertical="top" wrapText="1"/>
    </xf>
    <xf numFmtId="0" fontId="15" fillId="10" borderId="4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5" fillId="10" borderId="5" applyAlignment="1" pivotButton="0" quotePrefix="0" xfId="0">
      <alignment horizontal="center" vertical="center"/>
    </xf>
    <xf numFmtId="0" fontId="16" fillId="9" borderId="4" applyAlignment="1" pivotButton="0" quotePrefix="0" xfId="0">
      <alignment horizontal="center" vertical="center"/>
    </xf>
    <xf numFmtId="0" fontId="16" fillId="9" borderId="0" applyAlignment="1" pivotButton="0" quotePrefix="0" xfId="0">
      <alignment horizontal="center" vertical="center"/>
    </xf>
    <xf numFmtId="0" fontId="15" fillId="9" borderId="4" applyAlignment="1" pivotButton="0" quotePrefix="0" xfId="0">
      <alignment horizontal="center" vertical="center"/>
    </xf>
    <xf numFmtId="0" fontId="15" fillId="9" borderId="0" applyAlignment="1" pivotButton="0" quotePrefix="0" xfId="0">
      <alignment horizontal="center" vertical="center"/>
    </xf>
    <xf numFmtId="0" fontId="16" fillId="9" borderId="4" applyAlignment="1" pivotButton="0" quotePrefix="0" xfId="0">
      <alignment horizontal="center" vertical="top"/>
    </xf>
    <xf numFmtId="0" fontId="16" fillId="9" borderId="0" applyAlignment="1" pivotButton="0" quotePrefix="0" xfId="0">
      <alignment horizontal="center" vertical="top"/>
    </xf>
    <xf numFmtId="3" fontId="15" fillId="10" borderId="4" applyAlignment="1" pivotButton="0" quotePrefix="0" xfId="0">
      <alignment horizontal="center" vertical="center"/>
    </xf>
    <xf numFmtId="3" fontId="15" fillId="10" borderId="0" applyAlignment="1" pivotButton="0" quotePrefix="0" xfId="0">
      <alignment horizontal="center" vertical="center"/>
    </xf>
    <xf numFmtId="3" fontId="15" fillId="10" borderId="5" applyAlignment="1" pivotButton="0" quotePrefix="0" xfId="0">
      <alignment horizontal="center" vertical="center"/>
    </xf>
    <xf numFmtId="3" fontId="16" fillId="9" borderId="4" applyAlignment="1" pivotButton="0" quotePrefix="0" xfId="0">
      <alignment horizontal="center" vertical="center"/>
    </xf>
    <xf numFmtId="3" fontId="16" fillId="9" borderId="5" applyAlignment="1" pivotButton="0" quotePrefix="0" xfId="0">
      <alignment horizontal="center" vertical="center"/>
    </xf>
    <xf numFmtId="3" fontId="10" fillId="9" borderId="0" applyAlignment="1" pivotButton="0" quotePrefix="0" xfId="0">
      <alignment horizontal="center" vertical="center"/>
    </xf>
    <xf numFmtId="3" fontId="16" fillId="9" borderId="0" applyAlignment="1" pivotButton="0" quotePrefix="0" xfId="0">
      <alignment horizontal="center" vertical="center"/>
    </xf>
    <xf numFmtId="3" fontId="10" fillId="9" borderId="4" applyAlignment="1" pivotButton="0" quotePrefix="0" xfId="0">
      <alignment horizontal="center" vertical="center"/>
    </xf>
    <xf numFmtId="3" fontId="10" fillId="9" borderId="5" applyAlignment="1" pivotButton="0" quotePrefix="0" xfId="0">
      <alignment horizontal="center" vertical="center"/>
    </xf>
    <xf numFmtId="3" fontId="16" fillId="9" borderId="4" applyAlignment="1" pivotButton="0" quotePrefix="0" xfId="0">
      <alignment horizontal="center" vertical="top"/>
    </xf>
    <xf numFmtId="3" fontId="16" fillId="9" borderId="5" applyAlignment="1" pivotButton="0" quotePrefix="0" xfId="0">
      <alignment horizontal="center" vertical="top"/>
    </xf>
    <xf numFmtId="3" fontId="16" fillId="9" borderId="0" applyAlignment="1" pivotButton="0" quotePrefix="0" xfId="0">
      <alignment horizontal="center" vertical="top"/>
    </xf>
    <xf numFmtId="0" fontId="17" fillId="11" borderId="5" applyAlignment="1" pivotButton="0" quotePrefix="0" xfId="0">
      <alignment horizontal="center" vertical="center" wrapText="1"/>
    </xf>
    <xf numFmtId="9" fontId="10" fillId="3" borderId="4" applyAlignment="1" pivotButton="0" quotePrefix="0" xfId="0">
      <alignment horizontal="center" vertical="center"/>
    </xf>
    <xf numFmtId="10" fontId="10" fillId="3" borderId="4" applyAlignment="1" pivotButton="0" quotePrefix="0" xfId="0">
      <alignment horizontal="center" vertical="center"/>
    </xf>
    <xf numFmtId="9" fontId="7" fillId="12" borderId="4" applyAlignment="1" pivotButton="0" quotePrefix="0" xfId="0">
      <alignment horizontal="center" vertical="center"/>
    </xf>
    <xf numFmtId="10" fontId="10" fillId="12" borderId="4" applyAlignment="1" pivotButton="0" quotePrefix="0" xfId="0">
      <alignment horizontal="center" vertical="center"/>
    </xf>
    <xf numFmtId="10" fontId="7" fillId="12" borderId="4" applyAlignment="1" pivotButton="0" quotePrefix="0" xfId="0">
      <alignment horizontal="center" vertical="center"/>
    </xf>
    <xf numFmtId="10" fontId="10" fillId="12" borderId="4" applyAlignment="1" pivotButton="0" quotePrefix="0" xfId="0">
      <alignment horizontal="center"/>
    </xf>
    <xf numFmtId="0" fontId="16" fillId="2" borderId="4" applyAlignment="1" pivotButton="0" quotePrefix="0" xfId="0">
      <alignment vertical="top" wrapText="1"/>
    </xf>
    <xf numFmtId="1" fontId="16" fillId="3" borderId="4" applyAlignment="1" pivotButton="0" quotePrefix="0" xfId="0">
      <alignment horizontal="center" vertical="center"/>
    </xf>
    <xf numFmtId="1" fontId="16" fillId="3" borderId="5" applyAlignment="1" pivotButton="0" quotePrefix="0" xfId="0">
      <alignment horizontal="center" vertical="center"/>
    </xf>
    <xf numFmtId="0" fontId="16" fillId="3" borderId="4" applyAlignment="1" pivotButton="0" quotePrefix="0" xfId="0">
      <alignment horizontal="center" vertical="center"/>
    </xf>
    <xf numFmtId="0" fontId="16" fillId="3" borderId="0" applyAlignment="1" pivotButton="0" quotePrefix="0" xfId="0">
      <alignment horizontal="center" vertical="center"/>
    </xf>
    <xf numFmtId="0" fontId="16" fillId="3" borderId="5" applyAlignment="1" pivotButton="0" quotePrefix="0" xfId="0">
      <alignment horizontal="center" vertical="center"/>
    </xf>
    <xf numFmtId="0" fontId="7" fillId="12" borderId="4" applyAlignment="1" pivotButton="0" quotePrefix="0" xfId="0">
      <alignment horizontal="center" vertical="center"/>
    </xf>
    <xf numFmtId="0" fontId="7" fillId="12" borderId="5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7" fillId="0" borderId="5" applyAlignment="1" pivotButton="0" quotePrefix="0" xfId="0">
      <alignment horizontal="center" vertical="center"/>
    </xf>
    <xf numFmtId="1" fontId="7" fillId="12" borderId="4" applyAlignment="1" pivotButton="0" quotePrefix="0" xfId="0">
      <alignment horizontal="center" vertical="center"/>
    </xf>
    <xf numFmtId="1" fontId="7" fillId="1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/>
    </xf>
    <xf numFmtId="0" fontId="7" fillId="0" borderId="5" applyAlignment="1" pivotButton="0" quotePrefix="0" xfId="0">
      <alignment horizontal="center"/>
    </xf>
    <xf numFmtId="0" fontId="7" fillId="0" borderId="4" applyAlignment="1" pivotButton="0" quotePrefix="0" xfId="0">
      <alignment horizontal="center"/>
    </xf>
    <xf numFmtId="0" fontId="18" fillId="11" borderId="4" applyAlignment="1" pivotButton="0" quotePrefix="0" xfId="0">
      <alignment horizontal="center" vertical="center"/>
    </xf>
    <xf numFmtId="0" fontId="18" fillId="11" borderId="5" applyAlignment="1" pivotButton="0" quotePrefix="0" xfId="0">
      <alignment horizontal="center" vertical="center"/>
    </xf>
    <xf numFmtId="0" fontId="12" fillId="0" borderId="0" pivotButton="0" quotePrefix="0" xfId="0"/>
    <xf numFmtId="0" fontId="12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wrapText="1"/>
    </xf>
    <xf numFmtId="0" fontId="12" fillId="2" borderId="0" applyAlignment="1" pivotButton="0" quotePrefix="0" xfId="0">
      <alignment horizontal="left" wrapText="1"/>
    </xf>
    <xf numFmtId="4" fontId="12" fillId="0" borderId="0" applyAlignment="1" pivotButton="0" quotePrefix="0" xfId="0">
      <alignment horizontal="left" wrapText="1"/>
    </xf>
    <xf numFmtId="0" fontId="12" fillId="0" borderId="0" applyAlignment="1" pivotButton="0" quotePrefix="0" xfId="0">
      <alignment horizontal="left" wrapText="1"/>
    </xf>
    <xf numFmtId="0" fontId="12" fillId="4" borderId="0" applyAlignment="1" pivotButton="0" quotePrefix="0" xfId="0">
      <alignment horizontal="left" wrapText="1"/>
    </xf>
    <xf numFmtId="164" fontId="12" fillId="0" borderId="0" applyAlignment="1" pivotButton="0" quotePrefix="0" xfId="0">
      <alignment horizontal="left" wrapText="1"/>
    </xf>
    <xf numFmtId="0" fontId="12" fillId="13" borderId="0" applyAlignment="1" pivotButton="0" quotePrefix="0" xfId="0">
      <alignment wrapText="1"/>
    </xf>
    <xf numFmtId="0" fontId="12" fillId="0" borderId="0" applyAlignment="1" pivotButton="0" quotePrefix="0" xfId="0">
      <alignment horizontal="right" wrapText="1"/>
    </xf>
    <xf numFmtId="0" fontId="12" fillId="14" borderId="0" applyAlignment="1" pivotButton="0" quotePrefix="0" xfId="0">
      <alignment horizontal="left" wrapText="1"/>
    </xf>
    <xf numFmtId="1" fontId="12" fillId="0" borderId="0" applyAlignment="1" pivotButton="0" quotePrefix="0" xfId="0">
      <alignment horizontal="left" wrapText="1"/>
    </xf>
    <xf numFmtId="0" fontId="12" fillId="14" borderId="0" applyAlignment="1" pivotButton="0" quotePrefix="0" xfId="0">
      <alignment wrapText="1"/>
    </xf>
    <xf numFmtId="1" fontId="19" fillId="5" borderId="0" applyAlignment="1" pivotButton="0" quotePrefix="0" xfId="0">
      <alignment horizontal="left" wrapText="1"/>
    </xf>
    <xf numFmtId="0" fontId="1" fillId="5" borderId="0" applyAlignment="1" pivotButton="0" quotePrefix="0" xfId="0">
      <alignment wrapText="1"/>
    </xf>
    <xf numFmtId="0" fontId="1" fillId="0" borderId="0" applyAlignment="1" pivotButton="0" quotePrefix="0" xfId="0">
      <alignment horizontal="left" wrapText="1"/>
    </xf>
    <xf numFmtId="0" fontId="1" fillId="5" borderId="0" pivotButton="0" quotePrefix="0" xfId="0"/>
    <xf numFmtId="9" fontId="1" fillId="0" borderId="0" applyAlignment="1" pivotButton="0" quotePrefix="0" xfId="0">
      <alignment horizontal="left"/>
    </xf>
    <xf numFmtId="0" fontId="20" fillId="5" borderId="0" applyAlignment="1" pivotButton="0" quotePrefix="0" xfId="0">
      <alignment horizontal="left"/>
    </xf>
    <xf numFmtId="0" fontId="7" fillId="12" borderId="0" applyAlignment="1" pivotButton="0" quotePrefix="0" xfId="0">
      <alignment horizontal="center" vertical="center"/>
    </xf>
    <xf numFmtId="0" fontId="16" fillId="2" borderId="6" applyAlignment="1" pivotButton="0" quotePrefix="0" xfId="0">
      <alignment vertical="top" wrapText="1"/>
    </xf>
    <xf numFmtId="1" fontId="16" fillId="3" borderId="0" applyAlignment="1" pivotButton="0" quotePrefix="0" xfId="0">
      <alignment horizontal="center" vertical="center"/>
    </xf>
    <xf numFmtId="0" fontId="16" fillId="2" borderId="7" applyAlignment="1" pivotButton="0" quotePrefix="0" xfId="0">
      <alignment vertical="top" wrapText="1"/>
    </xf>
    <xf numFmtId="1" fontId="16" fillId="3" borderId="8" applyAlignment="1" pivotButton="0" quotePrefix="0" xfId="0">
      <alignment horizontal="center" vertical="center"/>
    </xf>
    <xf numFmtId="1" fontId="16" fillId="3" borderId="9" applyAlignment="1" pivotButton="0" quotePrefix="0" xfId="0">
      <alignment horizontal="center" vertical="center"/>
    </xf>
    <xf numFmtId="1" fontId="16" fillId="3" borderId="10" applyAlignment="1" pivotButton="0" quotePrefix="0" xfId="0">
      <alignment horizontal="center" vertical="center"/>
    </xf>
    <xf numFmtId="0" fontId="16" fillId="3" borderId="8" applyAlignment="1" pivotButton="0" quotePrefix="0" xfId="0">
      <alignment horizontal="center" vertical="center"/>
    </xf>
    <xf numFmtId="0" fontId="16" fillId="3" borderId="10" applyAlignment="1" pivotButton="0" quotePrefix="0" xfId="0">
      <alignment horizontal="center" vertical="center"/>
    </xf>
    <xf numFmtId="0" fontId="16" fillId="3" borderId="9" applyAlignment="1" pivotButton="0" quotePrefix="0" xfId="0">
      <alignment horizontal="center" vertical="center"/>
    </xf>
    <xf numFmtId="1" fontId="7" fillId="12" borderId="8" applyAlignment="1" pivotButton="0" quotePrefix="0" xfId="0">
      <alignment horizontal="center" vertical="center"/>
    </xf>
    <xf numFmtId="1" fontId="7" fillId="12" borderId="9" applyAlignment="1" pivotButton="0" quotePrefix="0" xfId="0">
      <alignment horizontal="center" vertical="center"/>
    </xf>
    <xf numFmtId="1" fontId="7" fillId="12" borderId="10" applyAlignment="1" pivotButton="0" quotePrefix="0" xfId="0">
      <alignment horizontal="center" vertical="center"/>
    </xf>
    <xf numFmtId="1" fontId="7" fillId="2" borderId="9" applyAlignment="1" pivotButton="0" quotePrefix="0" xfId="0">
      <alignment horizontal="center" vertical="center"/>
    </xf>
    <xf numFmtId="1" fontId="7" fillId="2" borderId="8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2" borderId="9" applyAlignment="1" pivotButton="0" quotePrefix="0" xfId="0">
      <alignment horizontal="center" vertical="center"/>
    </xf>
    <xf numFmtId="1" fontId="7" fillId="12" borderId="5" applyAlignment="1" pivotButton="0" quotePrefix="0" xfId="0">
      <alignment horizontal="center" vertical="center"/>
    </xf>
    <xf numFmtId="0" fontId="7" fillId="12" borderId="8" applyAlignment="1" pivotButton="0" quotePrefix="0" xfId="0">
      <alignment horizontal="center" vertical="center"/>
    </xf>
    <xf numFmtId="0" fontId="7" fillId="12" borderId="10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12" borderId="9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/>
    </xf>
    <xf numFmtId="0" fontId="7" fillId="0" borderId="9" applyAlignment="1" pivotButton="0" quotePrefix="0" xfId="0">
      <alignment horizontal="center"/>
    </xf>
    <xf numFmtId="0" fontId="7" fillId="0" borderId="10" applyAlignment="1" pivotButton="0" quotePrefix="0" xfId="0">
      <alignment horizontal="center"/>
    </xf>
    <xf numFmtId="0" fontId="1" fillId="0" borderId="5" pivotButton="0" quotePrefix="0" xfId="0"/>
    <xf numFmtId="0" fontId="10" fillId="9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center"/>
    </xf>
    <xf numFmtId="0" fontId="14" fillId="0" borderId="3" pivotButton="0" quotePrefix="0" xfId="0"/>
    <xf numFmtId="0" fontId="10" fillId="0" borderId="1" applyAlignment="1" pivotButton="0" quotePrefix="0" xfId="0">
      <alignment horizontal="center" vertical="center"/>
    </xf>
    <xf numFmtId="0" fontId="14" fillId="0" borderId="2" pivotButton="0" quotePrefix="0" xfId="0"/>
    <xf numFmtId="0" fontId="7" fillId="0" borderId="1" applyAlignment="1" pivotButton="0" quotePrefix="0" xfId="0">
      <alignment horizontal="center" vertical="center"/>
    </xf>
    <xf numFmtId="169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top"/>
    </xf>
    <xf numFmtId="164" fontId="17" fillId="11" borderId="5" applyAlignment="1" pivotButton="0" quotePrefix="0" xfId="0">
      <alignment horizontal="center" vertical="top" wrapText="1"/>
    </xf>
    <xf numFmtId="164" fontId="16" fillId="11" borderId="0" applyAlignment="1" pivotButton="0" quotePrefix="0" xfId="0">
      <alignment horizontal="center" vertical="center"/>
    </xf>
    <xf numFmtId="0" fontId="1" fillId="15" borderId="0" pivotButton="0" quotePrefix="0" xfId="0"/>
    <xf numFmtId="0" fontId="21" fillId="0" borderId="0" pivotButton="0" quotePrefix="0" xfId="0"/>
    <xf numFmtId="0" fontId="1" fillId="0" borderId="0" applyAlignment="1" pivotButton="0" quotePrefix="0" xfId="0">
      <alignment horizontal="right"/>
    </xf>
    <xf numFmtId="0" fontId="22" fillId="0" borderId="0" applyAlignment="1" pivotButton="0" quotePrefix="0" xfId="0">
      <alignment horizontal="right" wrapText="1"/>
    </xf>
    <xf numFmtId="0" fontId="22" fillId="0" borderId="0" applyAlignment="1" pivotButton="0" quotePrefix="0" xfId="0">
      <alignment wrapText="1"/>
    </xf>
    <xf numFmtId="164" fontId="1" fillId="11" borderId="0" pivotButton="0" quotePrefix="0" xfId="0"/>
    <xf numFmtId="164" fontId="1" fillId="11" borderId="4" pivotButton="0" quotePrefix="0" xfId="0"/>
    <xf numFmtId="164" fontId="1" fillId="11" borderId="5" pivotButton="0" quotePrefix="0" xfId="0"/>
    <xf numFmtId="164" fontId="1" fillId="11" borderId="0" applyAlignment="1" pivotButton="0" quotePrefix="0" xfId="0">
      <alignment vertical="bottom"/>
    </xf>
    <xf numFmtId="164" fontId="1" fillId="11" borderId="4" applyAlignment="1" pivotButton="0" quotePrefix="0" xfId="0">
      <alignment vertical="bottom"/>
    </xf>
    <xf numFmtId="164" fontId="1" fillId="11" borderId="5" applyAlignment="1" pivotButton="0" quotePrefix="0" xfId="0">
      <alignment vertical="bottom"/>
    </xf>
    <xf numFmtId="164" fontId="16" fillId="11" borderId="5" applyAlignment="1" pivotButton="0" quotePrefix="0" xfId="0">
      <alignment horizontal="center" vertical="center"/>
    </xf>
    <xf numFmtId="164" fontId="16" fillId="0" borderId="6" applyAlignment="1" pivotButton="0" quotePrefix="0" xfId="0">
      <alignment vertical="top" wrapText="1"/>
    </xf>
    <xf numFmtId="164" fontId="11" fillId="3" borderId="0" applyAlignment="1" pivotButton="0" quotePrefix="0" xfId="0">
      <alignment horizontal="center" vertical="center"/>
    </xf>
    <xf numFmtId="164" fontId="16" fillId="3" borderId="0" applyAlignment="1" pivotButton="0" quotePrefix="0" xfId="0">
      <alignment horizontal="center" vertical="center"/>
    </xf>
    <xf numFmtId="164" fontId="11" fillId="0" borderId="0" applyAlignment="1" pivotButton="0" quotePrefix="0" xfId="0">
      <alignment horizontal="center" vertical="center"/>
    </xf>
    <xf numFmtId="164" fontId="16" fillId="2" borderId="0" applyAlignment="1" pivotButton="0" quotePrefix="0" xfId="0">
      <alignment horizontal="center" vertical="center"/>
    </xf>
    <xf numFmtId="164" fontId="11" fillId="0" borderId="4" applyAlignment="1" pivotButton="0" quotePrefix="0" xfId="0">
      <alignment horizontal="center" vertical="center"/>
    </xf>
    <xf numFmtId="164" fontId="1" fillId="0" borderId="4" applyAlignment="1" pivotButton="0" quotePrefix="0" xfId="0">
      <alignment horizontal="center" vertical="center"/>
    </xf>
    <xf numFmtId="164" fontId="16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vertical="bottom"/>
    </xf>
    <xf numFmtId="164" fontId="1" fillId="0" borderId="4" applyAlignment="1" pivotButton="0" quotePrefix="0" xfId="0">
      <alignment vertical="bottom"/>
    </xf>
    <xf numFmtId="164" fontId="1" fillId="0" borderId="5" applyAlignment="1" pivotButton="0" quotePrefix="0" xfId="0">
      <alignment vertical="bottom"/>
    </xf>
    <xf numFmtId="164" fontId="7" fillId="0" borderId="4" applyAlignment="1" pivotButton="0" quotePrefix="0" xfId="0">
      <alignment horizontal="center" vertical="center"/>
    </xf>
    <xf numFmtId="164" fontId="16" fillId="2" borderId="4" applyAlignment="1" pivotButton="0" quotePrefix="0" xfId="0">
      <alignment horizontal="center" vertical="center"/>
    </xf>
    <xf numFmtId="164" fontId="16" fillId="2" borderId="5" applyAlignment="1" pivotButton="0" quotePrefix="0" xfId="0">
      <alignment horizontal="center" vertical="center"/>
    </xf>
    <xf numFmtId="164" fontId="16" fillId="0" borderId="5" applyAlignment="1" pivotButton="0" quotePrefix="0" xfId="0">
      <alignment vertical="top" wrapText="1"/>
    </xf>
    <xf numFmtId="164" fontId="16" fillId="0" borderId="4" applyAlignment="1" pivotButton="0" quotePrefix="0" xfId="0">
      <alignment horizontal="center" vertical="center"/>
    </xf>
    <xf numFmtId="0" fontId="23" fillId="0" borderId="0" applyAlignment="1" pivotButton="0" quotePrefix="0" xfId="0">
      <alignment horizontal="center" vertical="bottom"/>
    </xf>
    <xf numFmtId="0" fontId="23" fillId="0" borderId="0" applyAlignment="1" pivotButton="0" quotePrefix="0" xfId="0">
      <alignment horizontal="left" vertical="bottom"/>
    </xf>
    <xf numFmtId="0" fontId="23" fillId="0" borderId="0" applyAlignment="1" pivotButton="0" quotePrefix="0" xfId="0">
      <alignment horizontal="left" vertical="bottom" wrapText="1"/>
    </xf>
    <xf numFmtId="164" fontId="11" fillId="3" borderId="5" applyAlignment="1" pivotButton="0" quotePrefix="0" xfId="0">
      <alignment horizontal="center" vertical="center"/>
    </xf>
    <xf numFmtId="164" fontId="16" fillId="3" borderId="5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164" fontId="16" fillId="2" borderId="6" applyAlignment="1" pivotButton="0" quotePrefix="0" xfId="0">
      <alignment horizontal="center" vertical="center"/>
    </xf>
    <xf numFmtId="0" fontId="24" fillId="0" borderId="0" applyAlignment="1" pivotButton="0" quotePrefix="0" xfId="0">
      <alignment horizontal="center" vertical="bottom"/>
    </xf>
    <xf numFmtId="164" fontId="1" fillId="0" borderId="0" applyAlignment="1" pivotButton="0" quotePrefix="0" xfId="0">
      <alignment horizontal="center" vertical="bottom"/>
    </xf>
    <xf numFmtId="164" fontId="1" fillId="0" borderId="0" applyAlignment="1" pivotButton="0" quotePrefix="0" xfId="0">
      <alignment horizontal="right" vertical="bottom"/>
    </xf>
    <xf numFmtId="10" fontId="1" fillId="0" borderId="0" applyAlignment="1" pivotButton="0" quotePrefix="0" xfId="0">
      <alignment vertical="bottom"/>
    </xf>
    <xf numFmtId="0" fontId="1" fillId="0" borderId="0" applyAlignment="1" pivotButton="0" quotePrefix="0" xfId="0">
      <alignment horizontal="right" vertical="bottom"/>
    </xf>
    <xf numFmtId="10" fontId="1" fillId="0" borderId="0" applyAlignment="1" pivotButton="0" quotePrefix="0" xfId="0">
      <alignment horizontal="center" vertical="bottom"/>
    </xf>
    <xf numFmtId="164" fontId="1" fillId="0" borderId="0" applyAlignment="1" pivotButton="0" quotePrefix="0" xfId="0">
      <alignment vertical="center"/>
    </xf>
    <xf numFmtId="1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5" fillId="2" borderId="11" applyAlignment="1" pivotButton="0" quotePrefix="0" xfId="0">
      <alignment vertical="top" wrapText="1"/>
    </xf>
    <xf numFmtId="0" fontId="1" fillId="2" borderId="2" applyAlignment="1" pivotButton="0" quotePrefix="0" xfId="0">
      <alignment vertical="bottom"/>
    </xf>
    <xf numFmtId="0" fontId="25" fillId="11" borderId="6" applyAlignment="1" pivotButton="0" quotePrefix="0" xfId="0">
      <alignment vertical="top" wrapText="1"/>
    </xf>
    <xf numFmtId="0" fontId="22" fillId="5" borderId="0" applyAlignment="1" pivotButton="0" quotePrefix="0" xfId="0">
      <alignment horizontal="center" vertical="bottom"/>
    </xf>
    <xf numFmtId="164" fontId="1" fillId="5" borderId="0" applyAlignment="1" pivotButton="0" quotePrefix="0" xfId="0">
      <alignment horizontal="center" vertical="bottom"/>
    </xf>
    <xf numFmtId="0" fontId="1" fillId="0" borderId="0" applyAlignment="1" pivotButton="0" quotePrefix="0" xfId="0">
      <alignment vertical="bottom"/>
    </xf>
    <xf numFmtId="164" fontId="1" fillId="5" borderId="0" applyAlignment="1" pivotButton="0" quotePrefix="0" xfId="0">
      <alignment horizontal="right" vertical="bottom"/>
    </xf>
    <xf numFmtId="10" fontId="1" fillId="5" borderId="0" applyAlignment="1" pivotButton="0" quotePrefix="0" xfId="0">
      <alignment vertical="bottom"/>
    </xf>
    <xf numFmtId="0" fontId="16" fillId="0" borderId="6" applyAlignment="1" pivotButton="0" quotePrefix="0" xfId="0">
      <alignment vertical="top" wrapText="1"/>
    </xf>
    <xf numFmtId="0" fontId="1" fillId="5" borderId="0" applyAlignment="1" pivotButton="0" quotePrefix="0" xfId="0">
      <alignment horizontal="right" vertical="bottom"/>
    </xf>
    <xf numFmtId="10" fontId="1" fillId="5" borderId="0" applyAlignment="1" pivotButton="0" quotePrefix="0" xfId="0">
      <alignment horizontal="center" vertical="bottom"/>
    </xf>
    <xf numFmtId="164" fontId="11" fillId="3" borderId="4" applyAlignment="1" pivotButton="0" quotePrefix="0" xfId="0">
      <alignment horizontal="center" vertical="center"/>
    </xf>
    <xf numFmtId="164" fontId="1" fillId="5" borderId="0" applyAlignment="1" pivotButton="0" quotePrefix="0" xfId="0">
      <alignment vertical="center"/>
    </xf>
    <xf numFmtId="10" fontId="1" fillId="5" borderId="0" applyAlignment="1" pivotButton="0" quotePrefix="0" xfId="0">
      <alignment vertical="center"/>
    </xf>
    <xf numFmtId="0" fontId="16" fillId="0" borderId="4" applyAlignment="1" pivotButton="0" quotePrefix="0" xfId="0">
      <alignment vertical="top" wrapText="1"/>
    </xf>
    <xf numFmtId="164" fontId="26" fillId="0" borderId="0" applyAlignment="1" pivotButton="0" quotePrefix="0" xfId="0">
      <alignment horizontal="center" vertical="bottom"/>
    </xf>
    <xf numFmtId="0" fontId="18" fillId="11" borderId="0" applyAlignment="1" pivotButton="0" quotePrefix="0" xfId="0">
      <alignment horizontal="center" vertical="center"/>
    </xf>
    <xf numFmtId="164" fontId="27" fillId="2" borderId="12" applyAlignment="1" pivotButton="0" quotePrefix="0" xfId="0">
      <alignment horizontal="center" vertical="bottom"/>
    </xf>
    <xf numFmtId="164" fontId="27" fillId="16" borderId="13" applyAlignment="1" pivotButton="0" quotePrefix="0" xfId="0">
      <alignment horizontal="center" vertical="bottom"/>
    </xf>
    <xf numFmtId="164" fontId="28" fillId="0" borderId="0" applyAlignment="1" pivotButton="0" quotePrefix="0" xfId="0">
      <alignment horizontal="center" vertical="bottom"/>
    </xf>
    <xf numFmtId="1" fontId="7" fillId="0" borderId="9" applyAlignment="1" pivotButton="0" quotePrefix="0" xfId="0">
      <alignment horizontal="center" vertical="center"/>
    </xf>
    <xf numFmtId="1" fontId="7" fillId="0" borderId="10" applyAlignment="1" pivotButton="0" quotePrefix="0" xfId="0">
      <alignment horizontal="center" vertical="center"/>
    </xf>
    <xf numFmtId="164" fontId="27" fillId="2" borderId="0" applyAlignment="1" pivotButton="0" quotePrefix="0" xfId="0">
      <alignment horizontal="center" vertical="bottom"/>
    </xf>
    <xf numFmtId="164" fontId="11" fillId="0" borderId="5" applyAlignment="1" pivotButton="0" quotePrefix="0" xfId="0">
      <alignment horizontal="center" vertical="center"/>
    </xf>
    <xf numFmtId="164" fontId="11" fillId="0" borderId="6" applyAlignment="1" pivotButton="0" quotePrefix="0" xfId="0">
      <alignment horizontal="center" vertical="center"/>
    </xf>
    <xf numFmtId="164" fontId="16" fillId="0" borderId="5" applyAlignment="1" pivotButton="0" quotePrefix="0" xfId="0">
      <alignment horizontal="center" vertical="center"/>
    </xf>
    <xf numFmtId="0" fontId="16" fillId="0" borderId="7" applyAlignment="1" pivotButton="0" quotePrefix="0" xfId="0">
      <alignment vertical="top" wrapText="1"/>
    </xf>
    <xf numFmtId="0" fontId="24" fillId="5" borderId="0" applyAlignment="1" pivotButton="0" quotePrefix="0" xfId="0">
      <alignment horizontal="center" vertical="bottom"/>
    </xf>
    <xf numFmtId="0" fontId="24" fillId="2" borderId="0" applyAlignment="1" pivotButton="0" quotePrefix="0" xfId="0">
      <alignment horizontal="center" vertical="bottom"/>
    </xf>
    <xf numFmtId="164" fontId="1" fillId="2" borderId="0" applyAlignment="1" pivotButton="0" quotePrefix="0" xfId="0">
      <alignment horizontal="right" vertical="bottom"/>
    </xf>
    <xf numFmtId="0" fontId="1" fillId="2" borderId="0" applyAlignment="1" pivotButton="0" quotePrefix="0" xfId="0">
      <alignment horizontal="right" vertical="bottom"/>
    </xf>
    <xf numFmtId="10" fontId="1" fillId="2" borderId="0" applyAlignment="1" pivotButton="0" quotePrefix="0" xfId="0">
      <alignment horizontal="center" vertical="bottom"/>
    </xf>
    <xf numFmtId="164" fontId="1" fillId="2" borderId="0" applyAlignment="1" pivotButton="0" quotePrefix="0" xfId="0">
      <alignment horizontal="center" vertical="bottom"/>
    </xf>
    <xf numFmtId="164" fontId="1" fillId="2" borderId="0" applyAlignment="1" pivotButton="0" quotePrefix="0" xfId="0">
      <alignment vertical="center"/>
    </xf>
    <xf numFmtId="10" fontId="1" fillId="2" borderId="0" applyAlignment="1" pivotButton="0" quotePrefix="0" xfId="0">
      <alignment vertical="center"/>
    </xf>
    <xf numFmtId="0" fontId="24" fillId="11" borderId="0" applyAlignment="1" pivotButton="0" quotePrefix="0" xfId="0">
      <alignment horizontal="center" vertical="bottom"/>
    </xf>
    <xf numFmtId="164" fontId="27" fillId="11" borderId="0" applyAlignment="1" pivotButton="0" quotePrefix="0" xfId="0">
      <alignment horizontal="center" vertical="bottom"/>
    </xf>
    <xf numFmtId="164" fontId="1" fillId="11" borderId="0" applyAlignment="1" pivotButton="0" quotePrefix="0" xfId="0">
      <alignment horizontal="right" vertical="bottom"/>
    </xf>
    <xf numFmtId="10" fontId="1" fillId="11" borderId="0" applyAlignment="1" pivotButton="0" quotePrefix="0" xfId="0">
      <alignment vertical="bottom"/>
    </xf>
    <xf numFmtId="0" fontId="1" fillId="11" borderId="0" applyAlignment="1" pivotButton="0" quotePrefix="0" xfId="0">
      <alignment horizontal="right" vertical="bottom"/>
    </xf>
    <xf numFmtId="10" fontId="1" fillId="11" borderId="0" applyAlignment="1" pivotButton="0" quotePrefix="0" xfId="0">
      <alignment horizontal="center" vertical="bottom"/>
    </xf>
    <xf numFmtId="164" fontId="1" fillId="11" borderId="0" applyAlignment="1" pivotButton="0" quotePrefix="0" xfId="0">
      <alignment horizontal="center" vertical="bottom"/>
    </xf>
    <xf numFmtId="164" fontId="1" fillId="11" borderId="0" applyAlignment="1" pivotButton="0" quotePrefix="0" xfId="0">
      <alignment vertical="center"/>
    </xf>
    <xf numFmtId="10" fontId="1" fillId="11" borderId="0" applyAlignment="1" pivotButton="0" quotePrefix="0" xfId="0">
      <alignment vertical="center"/>
    </xf>
    <xf numFmtId="0" fontId="1" fillId="11" borderId="0" applyAlignment="1" pivotButton="0" quotePrefix="0" xfId="0">
      <alignment vertical="center"/>
    </xf>
    <xf numFmtId="0" fontId="1" fillId="11" borderId="0" pivotButton="0" quotePrefix="0" xfId="0"/>
    <xf numFmtId="164" fontId="11" fillId="0" borderId="8" applyAlignment="1" pivotButton="0" quotePrefix="0" xfId="0">
      <alignment horizontal="center" vertical="center"/>
    </xf>
    <xf numFmtId="0" fontId="14" fillId="0" borderId="10" pivotButton="0" quotePrefix="0" xfId="0"/>
    <xf numFmtId="164" fontId="11" fillId="0" borderId="9" applyAlignment="1" pivotButton="0" quotePrefix="0" xfId="0">
      <alignment horizontal="center" vertical="center"/>
    </xf>
    <xf numFmtId="164" fontId="1" fillId="0" borderId="9" applyAlignment="1" pivotButton="0" quotePrefix="0" xfId="0">
      <alignment horizontal="center" vertical="center"/>
    </xf>
    <xf numFmtId="164" fontId="16" fillId="0" borderId="9" applyAlignment="1" pivotButton="0" quotePrefix="0" xfId="0">
      <alignment horizontal="center" vertical="center"/>
    </xf>
    <xf numFmtId="0" fontId="1" fillId="0" borderId="9" applyAlignment="1" pivotButton="0" quotePrefix="0" xfId="0">
      <alignment vertical="bottom"/>
    </xf>
    <xf numFmtId="0" fontId="17" fillId="2" borderId="4" applyAlignment="1" pivotButton="0" quotePrefix="0" xfId="0">
      <alignment vertical="top" wrapText="1"/>
    </xf>
    <xf numFmtId="0" fontId="17" fillId="11" borderId="6" applyAlignment="1" pivotButton="0" quotePrefix="0" xfId="0">
      <alignment horizontal="center" vertical="top" wrapText="1"/>
    </xf>
    <xf numFmtId="164" fontId="11" fillId="2" borderId="4" applyAlignment="1" pivotButton="0" quotePrefix="0" xfId="0">
      <alignment horizontal="center" vertical="center"/>
    </xf>
    <xf numFmtId="0" fontId="24" fillId="6" borderId="0" applyAlignment="1" pivotButton="0" quotePrefix="0" xfId="0">
      <alignment horizontal="center" vertical="bottom"/>
    </xf>
    <xf numFmtId="164" fontId="27" fillId="6" borderId="0" applyAlignment="1" pivotButton="0" quotePrefix="0" xfId="0">
      <alignment horizontal="center" vertical="bottom"/>
    </xf>
    <xf numFmtId="164" fontId="1" fillId="6" borderId="0" applyAlignment="1" pivotButton="0" quotePrefix="0" xfId="0">
      <alignment horizontal="right" vertical="bottom"/>
    </xf>
    <xf numFmtId="10" fontId="1" fillId="6" borderId="0" applyAlignment="1" pivotButton="0" quotePrefix="0" xfId="0">
      <alignment vertical="bottom"/>
    </xf>
    <xf numFmtId="0" fontId="1" fillId="6" borderId="0" applyAlignment="1" pivotButton="0" quotePrefix="0" xfId="0">
      <alignment horizontal="right" vertical="bottom"/>
    </xf>
    <xf numFmtId="10" fontId="1" fillId="6" borderId="0" applyAlignment="1" pivotButton="0" quotePrefix="0" xfId="0">
      <alignment horizontal="center" vertical="bottom"/>
    </xf>
    <xf numFmtId="164" fontId="1" fillId="6" borderId="0" applyAlignment="1" pivotButton="0" quotePrefix="0" xfId="0">
      <alignment horizontal="center" vertical="bottom"/>
    </xf>
    <xf numFmtId="0" fontId="29" fillId="0" borderId="0" applyAlignment="1" pivotButton="0" quotePrefix="0" xfId="0">
      <alignment vertical="bottom"/>
    </xf>
    <xf numFmtId="164" fontId="1" fillId="6" borderId="0" applyAlignment="1" pivotButton="0" quotePrefix="0" xfId="0">
      <alignment vertical="center"/>
    </xf>
    <xf numFmtId="10" fontId="1" fillId="6" borderId="0" applyAlignment="1" pivotButton="0" quotePrefix="0" xfId="0">
      <alignment vertical="center"/>
    </xf>
    <xf numFmtId="0" fontId="30" fillId="17" borderId="14" applyAlignment="1" pivotButton="0" quotePrefix="0" xfId="0">
      <alignment vertical="bottom"/>
    </xf>
    <xf numFmtId="0" fontId="30" fillId="17" borderId="15" applyAlignment="1" pivotButton="0" quotePrefix="0" xfId="0">
      <alignment horizontal="center" vertical="bottom"/>
    </xf>
    <xf numFmtId="0" fontId="31" fillId="2" borderId="7" applyAlignment="1" pivotButton="0" quotePrefix="0" xfId="0">
      <alignment vertical="bottom"/>
    </xf>
    <xf numFmtId="164" fontId="31" fillId="0" borderId="10" applyAlignment="1" pivotButton="0" quotePrefix="0" xfId="0">
      <alignment horizontal="right" vertical="bottom"/>
    </xf>
    <xf numFmtId="164" fontId="32" fillId="2" borderId="10" applyAlignment="1" pivotButton="0" quotePrefix="0" xfId="0">
      <alignment horizontal="right" vertical="bottom"/>
    </xf>
    <xf numFmtId="0" fontId="30" fillId="18" borderId="7" applyAlignment="1" pivotButton="0" quotePrefix="0" xfId="0">
      <alignment vertical="bottom"/>
    </xf>
    <xf numFmtId="164" fontId="30" fillId="18" borderId="10" applyAlignment="1" pivotButton="0" quotePrefix="0" xfId="0">
      <alignment horizontal="right" vertical="bottom"/>
    </xf>
    <xf numFmtId="0" fontId="30" fillId="17" borderId="7" applyAlignment="1" pivotButton="0" quotePrefix="0" xfId="0">
      <alignment vertical="bottom"/>
    </xf>
    <xf numFmtId="164" fontId="30" fillId="17" borderId="10" applyAlignment="1" pivotButton="0" quotePrefix="0" xfId="0">
      <alignment horizontal="right" vertical="bottom"/>
    </xf>
    <xf numFmtId="0" fontId="30" fillId="19" borderId="7" applyAlignment="1" pivotButton="0" quotePrefix="0" xfId="0">
      <alignment vertical="bottom"/>
    </xf>
    <xf numFmtId="164" fontId="16" fillId="0" borderId="7" applyAlignment="1" pivotButton="0" quotePrefix="0" xfId="0">
      <alignment vertical="top" wrapText="1"/>
    </xf>
    <xf numFmtId="0" fontId="30" fillId="20" borderId="15" applyAlignment="1" pivotButton="0" quotePrefix="0" xfId="0">
      <alignment horizontal="center" vertical="bottom"/>
    </xf>
    <xf numFmtId="0" fontId="1" fillId="21" borderId="7" applyAlignment="1" pivotButton="0" quotePrefix="0" xfId="0">
      <alignment vertical="bottom"/>
    </xf>
    <xf numFmtId="164" fontId="31" fillId="21" borderId="10" applyAlignment="1" pivotButton="0" quotePrefix="0" xfId="0">
      <alignment horizontal="right" vertical="bottom"/>
    </xf>
    <xf numFmtId="0" fontId="1" fillId="21" borderId="10" applyAlignment="1" pivotButton="0" quotePrefix="0" xfId="0">
      <alignment vertical="bottom"/>
    </xf>
    <xf numFmtId="167" fontId="33" fillId="2" borderId="0" applyAlignment="1" pivotButton="0" quotePrefix="0" xfId="0">
      <alignment horizontal="right" vertical="bottom" wrapText="1"/>
    </xf>
    <xf numFmtId="0" fontId="1" fillId="2" borderId="0" pivotButton="0" quotePrefix="0" xfId="0"/>
    <xf numFmtId="0" fontId="17" fillId="11" borderId="1" applyAlignment="1" pivotButton="0" quotePrefix="0" xfId="0">
      <alignment vertical="top" wrapText="1"/>
    </xf>
    <xf numFmtId="164" fontId="11" fillId="3" borderId="1" applyAlignment="1" pivotButton="0" quotePrefix="0" xfId="0">
      <alignment horizontal="center" vertical="center"/>
    </xf>
    <xf numFmtId="0" fontId="9" fillId="0" borderId="16" pivotButton="0" quotePrefix="0" xfId="0"/>
    <xf numFmtId="0" fontId="34" fillId="17" borderId="17" applyAlignment="1" pivotButton="0" quotePrefix="0" xfId="0">
      <alignment horizontal="center" vertical="bottom" wrapText="1"/>
    </xf>
    <xf numFmtId="0" fontId="34" fillId="17" borderId="18" applyAlignment="1" pivotButton="0" quotePrefix="0" xfId="0">
      <alignment horizontal="center" vertical="bottom" wrapText="1"/>
    </xf>
    <xf numFmtId="0" fontId="34" fillId="22" borderId="18" applyAlignment="1" pivotButton="0" quotePrefix="0" xfId="0">
      <alignment horizontal="center" vertical="bottom" wrapText="1"/>
    </xf>
    <xf numFmtId="0" fontId="34" fillId="22" borderId="19" applyAlignment="1" pivotButton="0" quotePrefix="0" xfId="0">
      <alignment horizontal="center" vertical="bottom" wrapText="1"/>
    </xf>
    <xf numFmtId="0" fontId="35" fillId="17" borderId="14" applyAlignment="1" pivotButton="0" quotePrefix="0" xfId="0">
      <alignment horizontal="center" vertical="top" textRotation="180" wrapText="1"/>
    </xf>
    <xf numFmtId="0" fontId="35" fillId="17" borderId="15" applyAlignment="1" pivotButton="0" quotePrefix="0" xfId="0">
      <alignment horizontal="center" vertical="top" textRotation="180" wrapText="1"/>
    </xf>
    <xf numFmtId="0" fontId="35" fillId="17" borderId="19" applyAlignment="1" pivotButton="0" quotePrefix="0" xfId="0">
      <alignment horizontal="center" vertical="top" textRotation="180" wrapText="1"/>
    </xf>
    <xf numFmtId="0" fontId="31" fillId="2" borderId="7" pivotButton="0" quotePrefix="0" xfId="0"/>
    <xf numFmtId="0" fontId="31" fillId="0" borderId="10" pivotButton="0" quotePrefix="0" xfId="0"/>
    <xf numFmtId="0" fontId="31" fillId="2" borderId="15" pivotButton="0" quotePrefix="0" xfId="0"/>
    <xf numFmtId="0" fontId="31" fillId="0" borderId="15" pivotButton="0" quotePrefix="0" xfId="0"/>
    <xf numFmtId="0" fontId="36" fillId="2" borderId="15" pivotButton="0" quotePrefix="0" xfId="0"/>
    <xf numFmtId="0" fontId="36" fillId="2" borderId="10" pivotButton="0" quotePrefix="0" xfId="0"/>
    <xf numFmtId="0" fontId="31" fillId="0" borderId="7" pivotButton="0" quotePrefix="0" xfId="0"/>
    <xf numFmtId="0" fontId="1" fillId="0" borderId="15" pivotButton="0" quotePrefix="0" xfId="0"/>
    <xf numFmtId="170" fontId="31" fillId="0" borderId="15" pivotButton="0" quotePrefix="0" xfId="0"/>
    <xf numFmtId="170" fontId="31" fillId="2" borderId="15" pivotButton="0" quotePrefix="0" xfId="0"/>
    <xf numFmtId="0" fontId="31" fillId="23" borderId="10" pivotButton="0" quotePrefix="0" xfId="0"/>
    <xf numFmtId="0" fontId="31" fillId="23" borderId="15" pivotButton="0" quotePrefix="0" xfId="0"/>
    <xf numFmtId="9" fontId="31" fillId="23" borderId="15" pivotButton="0" quotePrefix="0" xfId="0"/>
    <xf numFmtId="171" fontId="31" fillId="0" borderId="15" pivotButton="0" quotePrefix="0" xfId="0"/>
    <xf numFmtId="0" fontId="37" fillId="0" borderId="4" applyAlignment="1" pivotButton="0" quotePrefix="0" xfId="0">
      <alignment vertical="top" wrapText="1"/>
    </xf>
    <xf numFmtId="164" fontId="31" fillId="0" borderId="15" pivotButton="0" quotePrefix="0" xfId="0"/>
    <xf numFmtId="164" fontId="31" fillId="2" borderId="15" pivotButton="0" quotePrefix="0" xfId="0"/>
    <xf numFmtId="164" fontId="31" fillId="21" borderId="15" pivotButton="0" quotePrefix="0" xfId="0"/>
    <xf numFmtId="164" fontId="28" fillId="2" borderId="0" applyAlignment="1" pivotButton="0" quotePrefix="0" xfId="0">
      <alignment horizontal="center" vertical="bottom"/>
    </xf>
    <xf numFmtId="1" fontId="31" fillId="2" borderId="15" pivotButton="0" quotePrefix="0" xfId="0"/>
    <xf numFmtId="10" fontId="31" fillId="2" borderId="15" pivotButton="0" quotePrefix="0" xfId="0"/>
    <xf numFmtId="10" fontId="31" fillId="2" borderId="14" pivotButton="0" quotePrefix="0" xfId="0"/>
    <xf numFmtId="1" fontId="31" fillId="0" borderId="14" pivotButton="0" quotePrefix="0" xfId="0"/>
    <xf numFmtId="0" fontId="38" fillId="0" borderId="4" applyAlignment="1" pivotButton="0" quotePrefix="0" xfId="0">
      <alignment horizontal="center" vertical="center"/>
    </xf>
    <xf numFmtId="0" fontId="31" fillId="2" borderId="14" pivotButton="0" quotePrefix="0" xfId="0"/>
    <xf numFmtId="0" fontId="36" fillId="0" borderId="15" pivotButton="0" quotePrefix="0" xfId="0"/>
    <xf numFmtId="171" fontId="31" fillId="23" borderId="15" pivotButton="0" quotePrefix="0" xfId="0"/>
    <xf numFmtId="0" fontId="38" fillId="0" borderId="0" applyAlignment="1" pivotButton="0" quotePrefix="0" xfId="0">
      <alignment horizontal="center" vertical="center"/>
    </xf>
    <xf numFmtId="3" fontId="31" fillId="0" borderId="15" pivotButton="0" quotePrefix="0" xfId="0"/>
    <xf numFmtId="164" fontId="39" fillId="0" borderId="15" pivotButton="0" quotePrefix="0" xfId="0"/>
    <xf numFmtId="10" fontId="31" fillId="0" borderId="15" pivotButton="0" quotePrefix="0" xfId="0"/>
    <xf numFmtId="1" fontId="31" fillId="0" borderId="15" pivotButton="0" quotePrefix="0" xfId="0"/>
    <xf numFmtId="0" fontId="38" fillId="0" borderId="0" pivotButton="0" quotePrefix="0" xfId="0"/>
    <xf numFmtId="0" fontId="37" fillId="0" borderId="7" applyAlignment="1" pivotButton="0" quotePrefix="0" xfId="0">
      <alignment vertical="top" wrapText="1"/>
    </xf>
    <xf numFmtId="0" fontId="40" fillId="2" borderId="10" pivotButton="0" quotePrefix="0" xfId="0"/>
    <xf numFmtId="0" fontId="1" fillId="2" borderId="10" pivotButton="0" quotePrefix="0" xfId="0"/>
    <xf numFmtId="164" fontId="40" fillId="2" borderId="15" pivotButton="0" quotePrefix="0" xfId="0"/>
    <xf numFmtId="9" fontId="1" fillId="0" borderId="0" pivotButton="0" quotePrefix="0" xfId="0"/>
    <xf numFmtId="0" fontId="31" fillId="2" borderId="10" pivotButton="0" quotePrefix="0" xfId="0"/>
    <xf numFmtId="164" fontId="41" fillId="0" borderId="15" pivotButton="0" quotePrefix="0" xfId="0"/>
    <xf numFmtId="164" fontId="11" fillId="2" borderId="8" applyAlignment="1" pivotButton="0" quotePrefix="0" xfId="0">
      <alignment horizontal="center" vertical="center"/>
    </xf>
    <xf numFmtId="0" fontId="14" fillId="0" borderId="9" pivotButton="0" quotePrefix="0" xfId="0"/>
    <xf numFmtId="0" fontId="42" fillId="0" borderId="8" applyAlignment="1" pivotButton="0" quotePrefix="0" xfId="0">
      <alignment horizontal="center" vertical="center"/>
    </xf>
    <xf numFmtId="3" fontId="31" fillId="2" borderId="10" pivotButton="0" quotePrefix="0" xfId="0"/>
    <xf numFmtId="10" fontId="31" fillId="2" borderId="10" pivotButton="0" quotePrefix="0" xfId="0"/>
    <xf numFmtId="164" fontId="31" fillId="2" borderId="10" pivotButton="0" quotePrefix="0" xfId="0"/>
    <xf numFmtId="0" fontId="42" fillId="0" borderId="9" applyAlignment="1" pivotButton="0" quotePrefix="0" xfId="0">
      <alignment horizontal="center" vertical="center"/>
    </xf>
    <xf numFmtId="0" fontId="42" fillId="0" borderId="0" pivotButton="0" quotePrefix="0" xfId="0"/>
    <xf numFmtId="0" fontId="1" fillId="3" borderId="4" applyAlignment="1" pivotButton="0" quotePrefix="0" xfId="0">
      <alignment vertical="top"/>
    </xf>
    <xf numFmtId="0" fontId="11" fillId="3" borderId="4" applyAlignment="1" pivotButton="0" quotePrefix="0" xfId="0">
      <alignment horizontal="center" vertical="center"/>
    </xf>
    <xf numFmtId="9" fontId="1" fillId="0" borderId="10" pivotButton="0" quotePrefix="0" xfId="0"/>
    <xf numFmtId="10" fontId="1" fillId="2" borderId="0" applyAlignment="1" pivotButton="0" quotePrefix="0" xfId="0">
      <alignment vertical="bottom"/>
    </xf>
    <xf numFmtId="0" fontId="1" fillId="2" borderId="7" applyAlignment="1" pivotButton="0" quotePrefix="0" xfId="0">
      <alignment vertical="bottom"/>
    </xf>
    <xf numFmtId="0" fontId="1" fillId="22" borderId="10" applyAlignment="1" pivotButton="0" quotePrefix="0" xfId="0">
      <alignment vertical="bottom"/>
    </xf>
    <xf numFmtId="0" fontId="1" fillId="22" borderId="15" applyAlignment="1" pivotButton="0" quotePrefix="0" xfId="0">
      <alignment vertical="bottom"/>
    </xf>
    <xf numFmtId="0" fontId="1" fillId="22" borderId="0" applyAlignment="1" pivotButton="0" quotePrefix="0" xfId="0">
      <alignment vertical="bottom"/>
    </xf>
    <xf numFmtId="0" fontId="34" fillId="17" borderId="20" applyAlignment="1" pivotButton="0" quotePrefix="0" xfId="0">
      <alignment vertical="bottom"/>
    </xf>
    <xf numFmtId="0" fontId="34" fillId="17" borderId="19" applyAlignment="1" pivotButton="0" quotePrefix="0" xfId="0">
      <alignment vertical="bottom"/>
    </xf>
    <xf numFmtId="0" fontId="34" fillId="17" borderId="15" applyAlignment="1" pivotButton="0" quotePrefix="0" xfId="0">
      <alignment vertical="bottom"/>
    </xf>
    <xf numFmtId="0" fontId="1" fillId="17" borderId="10" applyAlignment="1" pivotButton="0" quotePrefix="0" xfId="0">
      <alignment vertical="bottom"/>
    </xf>
    <xf numFmtId="0" fontId="34" fillId="17" borderId="10" applyAlignment="1" pivotButton="0" quotePrefix="0" xfId="0">
      <alignment horizontal="center" vertical="bottom"/>
    </xf>
    <xf numFmtId="0" fontId="43" fillId="17" borderId="10" applyAlignment="1" pivotButton="0" quotePrefix="0" xfId="0">
      <alignment horizontal="center" vertical="bottom"/>
    </xf>
    <xf numFmtId="0" fontId="1" fillId="20" borderId="10" applyAlignment="1" pivotButton="0" quotePrefix="0" xfId="0">
      <alignment vertical="bottom"/>
    </xf>
    <xf numFmtId="0" fontId="1" fillId="17" borderId="0" applyAlignment="1" pivotButton="0" quotePrefix="0" xfId="0">
      <alignment vertical="bottom"/>
    </xf>
    <xf numFmtId="0" fontId="10" fillId="0" borderId="6" applyAlignment="1" pivotButton="0" quotePrefix="0" xfId="0">
      <alignment wrapText="1"/>
    </xf>
    <xf numFmtId="0" fontId="15" fillId="9" borderId="5" applyAlignment="1" pivotButton="0" quotePrefix="0" xfId="0">
      <alignment horizontal="center" vertical="center"/>
    </xf>
    <xf numFmtId="0" fontId="37" fillId="24" borderId="6" applyAlignment="1" pivotButton="0" quotePrefix="0" xfId="0">
      <alignment vertical="top" wrapText="1"/>
    </xf>
    <xf numFmtId="164" fontId="37" fillId="24" borderId="0" applyAlignment="1" pivotButton="0" quotePrefix="0" xfId="0">
      <alignment horizontal="center" vertical="center"/>
    </xf>
    <xf numFmtId="164" fontId="37" fillId="24" borderId="5" applyAlignment="1" pivotButton="0" quotePrefix="0" xfId="0">
      <alignment horizontal="center" vertical="center"/>
    </xf>
    <xf numFmtId="164" fontId="37" fillId="24" borderId="4" applyAlignment="1" pivotButton="0" quotePrefix="0" xfId="0">
      <alignment horizontal="center" vertical="center"/>
    </xf>
    <xf numFmtId="164" fontId="11" fillId="24" borderId="4" applyAlignment="1" pivotButton="0" quotePrefix="0" xfId="0">
      <alignment horizontal="center" vertical="center"/>
    </xf>
    <xf numFmtId="164" fontId="11" fillId="24" borderId="5" applyAlignment="1" pivotButton="0" quotePrefix="0" xfId="0">
      <alignment horizontal="center" vertical="center"/>
    </xf>
    <xf numFmtId="164" fontId="11" fillId="24" borderId="0" applyAlignment="1" pivotButton="0" quotePrefix="0" xfId="0">
      <alignment horizontal="center" vertical="center"/>
    </xf>
    <xf numFmtId="0" fontId="11" fillId="24" borderId="0" applyAlignment="1" pivotButton="0" quotePrefix="0" xfId="0">
      <alignment vertical="bottom"/>
    </xf>
    <xf numFmtId="0" fontId="37" fillId="24" borderId="4" applyAlignment="1" pivotButton="0" quotePrefix="0" xfId="0">
      <alignment vertical="top" wrapText="1"/>
    </xf>
    <xf numFmtId="0" fontId="37" fillId="8" borderId="4" applyAlignment="1" pivotButton="0" quotePrefix="0" xfId="0">
      <alignment vertical="top" wrapText="1"/>
    </xf>
    <xf numFmtId="164" fontId="11" fillId="8" borderId="0" applyAlignment="1" pivotButton="0" quotePrefix="0" xfId="0">
      <alignment horizontal="center" vertical="center"/>
    </xf>
    <xf numFmtId="164" fontId="11" fillId="8" borderId="4" applyAlignment="1" pivotButton="0" quotePrefix="0" xfId="0">
      <alignment horizontal="center" vertical="center"/>
    </xf>
    <xf numFmtId="164" fontId="11" fillId="8" borderId="5" applyAlignment="1" pivotButton="0" quotePrefix="0" xfId="0">
      <alignment horizontal="center" vertical="center"/>
    </xf>
    <xf numFmtId="0" fontId="1" fillId="0" borderId="0" applyAlignment="1" pivotButton="0" quotePrefix="0" xfId="0">
      <alignment vertical="bottom"/>
    </xf>
    <xf numFmtId="164" fontId="1" fillId="0" borderId="0" applyAlignment="1" pivotButton="0" quotePrefix="0" xfId="0">
      <alignment vertical="bottom"/>
    </xf>
    <xf numFmtId="0" fontId="11" fillId="8" borderId="0" applyAlignment="1" pivotButton="0" quotePrefix="0" xfId="0">
      <alignment vertical="bottom"/>
    </xf>
    <xf numFmtId="0" fontId="11" fillId="8" borderId="5" applyAlignment="1" pivotButton="0" quotePrefix="0" xfId="0">
      <alignment vertical="bottom"/>
    </xf>
    <xf numFmtId="0" fontId="11" fillId="0" borderId="4" applyAlignment="1" pivotButton="0" quotePrefix="0" xfId="0">
      <alignment vertical="top" wrapText="1"/>
    </xf>
    <xf numFmtId="164" fontId="11" fillId="2" borderId="0" applyAlignment="1" pivotButton="0" quotePrefix="0" xfId="0">
      <alignment horizontal="center" vertical="center"/>
    </xf>
    <xf numFmtId="164" fontId="11" fillId="2" borderId="5" applyAlignment="1" pivotButton="0" quotePrefix="0" xfId="0">
      <alignment horizontal="center" vertical="center"/>
    </xf>
    <xf numFmtId="0" fontId="11" fillId="2" borderId="0" applyAlignment="1" pivotButton="0" quotePrefix="0" xfId="0">
      <alignment vertical="bottom"/>
    </xf>
    <xf numFmtId="0" fontId="11" fillId="2" borderId="5" applyAlignment="1" pivotButton="0" quotePrefix="0" xfId="0">
      <alignment vertical="bottom"/>
    </xf>
    <xf numFmtId="0" fontId="1" fillId="2" borderId="0" applyAlignment="1" pivotButton="0" quotePrefix="0" xfId="0">
      <alignment vertical="bottom"/>
    </xf>
    <xf numFmtId="164" fontId="1" fillId="2" borderId="0" applyAlignment="1" pivotButton="0" quotePrefix="0" xfId="0">
      <alignment vertical="bottom"/>
    </xf>
    <xf numFmtId="0" fontId="11" fillId="0" borderId="0" applyAlignment="1" pivotButton="0" quotePrefix="0" xfId="0">
      <alignment vertical="top" wrapText="1"/>
    </xf>
    <xf numFmtId="0" fontId="1" fillId="5" borderId="0" applyAlignment="1" pivotButton="0" quotePrefix="0" xfId="0">
      <alignment vertical="bottom" wrapText="1"/>
    </xf>
    <xf numFmtId="164" fontId="1" fillId="5" borderId="0" applyAlignment="1" pivotButton="0" quotePrefix="0" xfId="0">
      <alignment vertical="bottom"/>
    </xf>
    <xf numFmtId="0" fontId="1" fillId="5" borderId="0" applyAlignment="1" pivotButton="0" quotePrefix="0" xfId="0">
      <alignment vertical="bottom"/>
    </xf>
    <xf numFmtId="0" fontId="28" fillId="5" borderId="0" applyAlignment="1" pivotButton="0" quotePrefix="0" xfId="0">
      <alignment vertical="bottom"/>
    </xf>
    <xf numFmtId="0" fontId="1" fillId="5" borderId="0" applyAlignment="1" pivotButton="0" quotePrefix="0" xfId="0">
      <alignment vertical="center"/>
    </xf>
    <xf numFmtId="0" fontId="44" fillId="0" borderId="0" pivotButton="0" quotePrefix="0" xfId="0"/>
    <xf numFmtId="164" fontId="1" fillId="0" borderId="0" applyAlignment="1" pivotButton="0" quotePrefix="0" xfId="0">
      <alignment horizontal="right"/>
    </xf>
    <xf numFmtId="1" fontId="1" fillId="0" borderId="0" pivotButton="0" quotePrefix="0" xfId="0"/>
    <xf numFmtId="0" fontId="1" fillId="2" borderId="0" applyAlignment="1" pivotButton="0" quotePrefix="0" xfId="0">
      <alignment vertical="center"/>
    </xf>
    <xf numFmtId="10" fontId="1" fillId="0" borderId="0" pivotButton="0" quotePrefix="0" xfId="0"/>
    <xf numFmtId="0" fontId="1" fillId="6" borderId="0" pivotButton="0" quotePrefix="0" xfId="0"/>
    <xf numFmtId="164" fontId="1" fillId="6" borderId="0" pivotButton="0" quotePrefix="0" xfId="0"/>
    <xf numFmtId="1" fontId="1" fillId="6" borderId="0" pivotButton="0" quotePrefix="0" xfId="0"/>
    <xf numFmtId="10" fontId="1" fillId="6" borderId="0" pivotButton="0" quotePrefix="0" xfId="0"/>
    <xf numFmtId="0" fontId="1" fillId="4" borderId="0" pivotButton="0" quotePrefix="0" xfId="0"/>
    <xf numFmtId="164" fontId="1" fillId="4" borderId="0" pivotButton="0" quotePrefix="0" xfId="0"/>
    <xf numFmtId="1" fontId="1" fillId="4" borderId="0" pivotButton="0" quotePrefix="0" xfId="0"/>
    <xf numFmtId="10" fontId="1" fillId="4" borderId="0" pivotButton="0" quotePrefix="0" xfId="0"/>
    <xf numFmtId="10" fontId="26" fillId="5" borderId="0" applyAlignment="1" pivotButton="0" quotePrefix="0" xfId="0">
      <alignment vertical="bottom"/>
    </xf>
    <xf numFmtId="164" fontId="27" fillId="16" borderId="13" applyAlignment="1" pivotButton="0" quotePrefix="0" xfId="0">
      <alignment vertical="bottom"/>
    </xf>
    <xf numFmtId="164" fontId="27" fillId="2" borderId="12" applyAlignment="1" pivotButton="0" quotePrefix="0" xfId="0">
      <alignment vertical="bottom"/>
    </xf>
    <xf numFmtId="0" fontId="11" fillId="3" borderId="0" applyAlignment="1" pivotButton="0" quotePrefix="0" xfId="0">
      <alignment horizontal="center" vertical="center"/>
    </xf>
    <xf numFmtId="0" fontId="11" fillId="3" borderId="5" applyAlignment="1" pivotButton="0" quotePrefix="0" xfId="0">
      <alignment horizontal="center" vertical="center"/>
    </xf>
    <xf numFmtId="0" fontId="11" fillId="0" borderId="9" applyAlignment="1" pivotButton="0" quotePrefix="0" xfId="0">
      <alignment vertical="top" wrapText="1"/>
    </xf>
    <xf numFmtId="164" fontId="11" fillId="2" borderId="9" applyAlignment="1" pivotButton="0" quotePrefix="0" xfId="0">
      <alignment horizontal="center" vertical="center"/>
    </xf>
    <xf numFmtId="164" fontId="11" fillId="2" borderId="10" applyAlignment="1" pivotButton="0" quotePrefix="0" xfId="0">
      <alignment horizontal="center" vertical="center"/>
    </xf>
    <xf numFmtId="0" fontId="11" fillId="2" borderId="9" applyAlignment="1" pivotButton="0" quotePrefix="0" xfId="0">
      <alignment vertical="bottom"/>
    </xf>
    <xf numFmtId="0" fontId="11" fillId="2" borderId="10" applyAlignment="1" pivotButton="0" quotePrefix="0" xfId="0">
      <alignment vertical="bottom"/>
    </xf>
    <xf numFmtId="0" fontId="0" fillId="0" borderId="0" pivotButton="0" quotePrefix="0" xfId="0"/>
    <xf numFmtId="0" fontId="13" fillId="3" borderId="6" applyAlignment="1" pivotButton="0" quotePrefix="0" xfId="0">
      <alignment horizontal="center" vertical="center"/>
    </xf>
    <xf numFmtId="0" fontId="0" fillId="0" borderId="5" pivotButton="0" quotePrefix="0" xfId="0"/>
    <xf numFmtId="0" fontId="13" fillId="3" borderId="5" applyAlignment="1" pivotButton="0" quotePrefix="0" xfId="0">
      <alignment horizontal="center" vertical="center"/>
    </xf>
    <xf numFmtId="0" fontId="10" fillId="0" borderId="6" applyAlignment="1" pivotButton="0" quotePrefix="0" xfId="0">
      <alignment horizontal="center" vertical="center"/>
    </xf>
    <xf numFmtId="0" fontId="7" fillId="0" borderId="6" applyAlignment="1" pivotButton="0" quotePrefix="0" xfId="0">
      <alignment horizontal="center" vertical="center"/>
    </xf>
    <xf numFmtId="169" fontId="7" fillId="0" borderId="6" applyAlignment="1" pivotButton="0" quotePrefix="0" xfId="0">
      <alignment horizontal="center" vertical="center"/>
    </xf>
    <xf numFmtId="0" fontId="7" fillId="0" borderId="6" applyAlignment="1" pivotButton="0" quotePrefix="0" xfId="0">
      <alignment horizontal="center" vertical="top"/>
    </xf>
    <xf numFmtId="10" fontId="10" fillId="3" borderId="6" applyAlignment="1" pivotButton="0" quotePrefix="0" xfId="0">
      <alignment horizontal="center" vertical="center"/>
    </xf>
    <xf numFmtId="10" fontId="10" fillId="12" borderId="6" applyAlignment="1" pivotButton="0" quotePrefix="0" xfId="0">
      <alignment horizontal="center" vertical="center"/>
    </xf>
    <xf numFmtId="10" fontId="7" fillId="12" borderId="6" applyAlignment="1" pivotButton="0" quotePrefix="0" xfId="0">
      <alignment horizontal="center" vertical="center"/>
    </xf>
    <xf numFmtId="10" fontId="10" fillId="12" borderId="6" applyAlignment="1" pivotButton="0" quotePrefix="0" xfId="0">
      <alignment horizontal="center"/>
    </xf>
    <xf numFmtId="0" fontId="11" fillId="0" borderId="11" applyAlignment="1" pivotButton="0" quotePrefix="0" xfId="0">
      <alignment horizontal="center" vertical="center"/>
    </xf>
    <xf numFmtId="0" fontId="0" fillId="0" borderId="3" pivotButton="0" quotePrefix="0" xfId="0"/>
    <xf numFmtId="0" fontId="10" fillId="0" borderId="11" applyAlignment="1" pivotButton="0" quotePrefix="0" xfId="0">
      <alignment horizontal="center" vertical="center"/>
    </xf>
    <xf numFmtId="0" fontId="0" fillId="0" borderId="2" pivotButton="0" quotePrefix="0" xfId="0"/>
    <xf numFmtId="0" fontId="7" fillId="0" borderId="11" applyAlignment="1" pivotButton="0" quotePrefix="0" xfId="0">
      <alignment horizontal="center" vertical="center"/>
    </xf>
    <xf numFmtId="169" fontId="7" fillId="0" borderId="11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top"/>
    </xf>
    <xf numFmtId="164" fontId="16" fillId="0" borderId="6" applyAlignment="1" pivotButton="0" quotePrefix="0" xfId="0">
      <alignment horizontal="center" vertical="center"/>
    </xf>
    <xf numFmtId="164" fontId="1" fillId="0" borderId="6" applyAlignment="1" pivotButton="0" quotePrefix="0" xfId="0">
      <alignment horizontal="center" vertical="center"/>
    </xf>
    <xf numFmtId="164" fontId="1" fillId="0" borderId="5" applyAlignment="1" pivotButton="0" quotePrefix="0" xfId="0">
      <alignment horizontal="center" vertical="center"/>
    </xf>
    <xf numFmtId="0" fontId="11" fillId="0" borderId="6" applyAlignment="1" pivotButton="0" quotePrefix="0" xfId="0">
      <alignment horizontal="center" vertical="center"/>
    </xf>
    <xf numFmtId="164" fontId="11" fillId="3" borderId="6" applyAlignment="1" pivotButton="0" quotePrefix="0" xfId="0">
      <alignment horizontal="center" vertical="center"/>
    </xf>
    <xf numFmtId="164" fontId="11" fillId="2" borderId="6" applyAlignment="1" pivotButton="0" quotePrefix="0" xfId="0">
      <alignment horizontal="center" vertical="center"/>
    </xf>
    <xf numFmtId="164" fontId="11" fillId="3" borderId="11" applyAlignment="1" pivotButton="0" quotePrefix="0" xfId="0">
      <alignment horizontal="center" vertical="center"/>
    </xf>
    <xf numFmtId="0" fontId="38" fillId="0" borderId="6" applyAlignment="1" pivotButton="0" quotePrefix="0" xfId="0">
      <alignment horizontal="center" vertical="center"/>
    </xf>
    <xf numFmtId="0" fontId="0" fillId="0" borderId="9" pivotButton="0" quotePrefix="0" xfId="0"/>
    <xf numFmtId="0" fontId="42" fillId="0" borderId="7" applyAlignment="1" pivotButton="0" quotePrefix="0" xfId="0">
      <alignment horizontal="center" vertical="center"/>
    </xf>
    <xf numFmtId="0" fontId="0" fillId="0" borderId="10" pivotButton="0" quotePrefix="0" xfId="0"/>
    <xf numFmtId="0" fontId="11" fillId="3" borderId="6" applyAlignment="1" pivotButton="0" quotePrefix="0" xfId="0">
      <alignment horizontal="center" vertical="center"/>
    </xf>
    <xf numFmtId="164" fontId="11" fillId="0" borderId="7" applyAlignment="1" pivotButton="0" quotePrefix="0" xfId="0">
      <alignment horizontal="center" vertical="center"/>
    </xf>
    <xf numFmtId="164" fontId="11" fillId="0" borderId="10" applyAlignment="1" pivotButton="0" quotePrefix="0" xfId="0">
      <alignment horizontal="center" vertical="center"/>
    </xf>
    <xf numFmtId="164" fontId="16" fillId="0" borderId="10" applyAlignment="1" pivotButton="0" quotePrefix="0" xfId="0">
      <alignment horizontal="center" vertical="center"/>
    </xf>
    <xf numFmtId="0" fontId="45" fillId="0" borderId="1" applyAlignment="1" pivotButton="0" quotePrefix="0" xfId="0">
      <alignment horizontal="right" vertical="top"/>
    </xf>
    <xf numFmtId="0" fontId="45" fillId="0" borderId="1" applyAlignment="1" pivotButton="0" quotePrefix="0" xfId="0">
      <alignment horizontal="center" vertical="center"/>
    </xf>
    <xf numFmtId="0" fontId="45" fillId="0" borderId="2" applyAlignment="1" pivotButton="0" quotePrefix="0" xfId="0">
      <alignment horizontal="center" vertical="center"/>
    </xf>
    <xf numFmtId="0" fontId="45" fillId="0" borderId="3" applyAlignment="1" pivotButton="0" quotePrefix="0" xfId="0">
      <alignment horizontal="center" vertical="center"/>
    </xf>
    <xf numFmtId="0" fontId="13" fillId="3" borderId="21" applyAlignment="1" pivotButton="0" quotePrefix="0" xfId="0">
      <alignment horizontal="center" vertical="center"/>
    </xf>
    <xf numFmtId="0" fontId="46" fillId="0" borderId="0" pivotButton="0" quotePrefix="0" xfId="0"/>
    <xf numFmtId="0" fontId="46" fillId="0" borderId="5" pivotButton="0" quotePrefix="0" xfId="0"/>
    <xf numFmtId="0" fontId="11" fillId="0" borderId="21" applyAlignment="1" pivotButton="0" quotePrefix="0" xfId="0">
      <alignment horizontal="center" vertical="center"/>
    </xf>
    <xf numFmtId="0" fontId="47" fillId="0" borderId="21" applyAlignment="1" pivotButton="0" quotePrefix="0" xfId="0">
      <alignment horizontal="center" vertical="center"/>
    </xf>
    <xf numFmtId="0" fontId="45" fillId="0" borderId="21" applyAlignment="1" pivotButton="0" quotePrefix="0" xfId="0">
      <alignment horizontal="center" vertical="center"/>
    </xf>
    <xf numFmtId="0" fontId="45" fillId="0" borderId="6" applyAlignment="1" pivotButton="0" quotePrefix="0" xfId="0">
      <alignment horizontal="center" vertical="center"/>
    </xf>
    <xf numFmtId="169" fontId="45" fillId="0" borderId="21" applyAlignment="1" pivotButton="0" quotePrefix="0" xfId="0">
      <alignment horizontal="center" vertical="center"/>
    </xf>
    <xf numFmtId="0" fontId="47" fillId="9" borderId="4" applyAlignment="1" pivotButton="0" quotePrefix="0" xfId="0">
      <alignment vertical="top" wrapText="1"/>
    </xf>
    <xf numFmtId="0" fontId="15" fillId="10" borderId="21" applyAlignment="1" pivotButton="0" quotePrefix="0" xfId="0">
      <alignment horizontal="center" vertical="center"/>
    </xf>
    <xf numFmtId="0" fontId="15" fillId="9" borderId="21" applyAlignment="1" pivotButton="0" quotePrefix="0" xfId="0">
      <alignment horizontal="center" vertical="center"/>
    </xf>
    <xf numFmtId="0" fontId="16" fillId="9" borderId="21" applyAlignment="1" pivotButton="0" quotePrefix="0" xfId="0">
      <alignment horizontal="center" vertical="center"/>
    </xf>
    <xf numFmtId="0" fontId="47" fillId="9" borderId="21" applyAlignment="1" pivotButton="0" quotePrefix="0" xfId="0">
      <alignment vertical="top" wrapText="1"/>
    </xf>
    <xf numFmtId="3" fontId="15" fillId="10" borderId="21" applyAlignment="1" pivotButton="0" quotePrefix="0" xfId="0">
      <alignment horizontal="center" vertical="center"/>
    </xf>
    <xf numFmtId="3" fontId="47" fillId="9" borderId="21" applyAlignment="1" pivotButton="0" quotePrefix="0" xfId="0">
      <alignment horizontal="center" vertical="center"/>
    </xf>
    <xf numFmtId="3" fontId="16" fillId="9" borderId="21" applyAlignment="1" pivotButton="0" quotePrefix="0" xfId="0">
      <alignment horizontal="center" vertical="center"/>
    </xf>
    <xf numFmtId="0" fontId="45" fillId="11" borderId="21" applyAlignment="1" pivotButton="0" quotePrefix="0" xfId="0">
      <alignment horizontal="center" vertical="center" wrapText="1"/>
    </xf>
    <xf numFmtId="9" fontId="47" fillId="3" borderId="21" applyAlignment="1" pivotButton="0" quotePrefix="0" xfId="0">
      <alignment horizontal="center" vertical="center"/>
    </xf>
    <xf numFmtId="10" fontId="47" fillId="3" borderId="21" applyAlignment="1" pivotButton="0" quotePrefix="0" xfId="0">
      <alignment horizontal="center" vertical="center"/>
    </xf>
    <xf numFmtId="10" fontId="47" fillId="12" borderId="21" applyAlignment="1" pivotButton="0" quotePrefix="0" xfId="0">
      <alignment horizontal="center" vertical="center"/>
    </xf>
    <xf numFmtId="10" fontId="45" fillId="12" borderId="21" applyAlignment="1" pivotButton="0" quotePrefix="0" xfId="0">
      <alignment horizontal="center" vertical="center"/>
    </xf>
    <xf numFmtId="9" fontId="45" fillId="12" borderId="21" applyAlignment="1" pivotButton="0" quotePrefix="0" xfId="0">
      <alignment horizontal="center" vertical="center"/>
    </xf>
    <xf numFmtId="10" fontId="47" fillId="12" borderId="6" applyAlignment="1" pivotButton="0" quotePrefix="0" xfId="0">
      <alignment horizontal="center" vertical="center"/>
    </xf>
    <xf numFmtId="0" fontId="16" fillId="2" borderId="21" applyAlignment="1" pivotButton="0" quotePrefix="0" xfId="0">
      <alignment vertical="top" wrapText="1"/>
    </xf>
    <xf numFmtId="0" fontId="16" fillId="3" borderId="21" applyAlignment="1" pivotButton="0" quotePrefix="0" xfId="0">
      <alignment horizontal="center" vertical="center"/>
    </xf>
    <xf numFmtId="0" fontId="45" fillId="12" borderId="21" applyAlignment="1" pivotButton="0" quotePrefix="0" xfId="0">
      <alignment horizontal="center" vertical="center"/>
    </xf>
    <xf numFmtId="1" fontId="45" fillId="12" borderId="4" applyAlignment="1" pivotButton="0" quotePrefix="0" xfId="0">
      <alignment horizontal="center" vertical="center"/>
    </xf>
    <xf numFmtId="1" fontId="45" fillId="12" borderId="0" applyAlignment="1" pivotButton="0" quotePrefix="0" xfId="0">
      <alignment horizontal="center" vertical="center"/>
    </xf>
    <xf numFmtId="0" fontId="45" fillId="0" borderId="4" applyAlignment="1" pivotButton="0" quotePrefix="0" xfId="0">
      <alignment horizontal="center" vertical="center"/>
    </xf>
    <xf numFmtId="0" fontId="45" fillId="0" borderId="5" applyAlignment="1" pivotButton="0" quotePrefix="0" xfId="0">
      <alignment horizontal="center" vertical="center"/>
    </xf>
    <xf numFmtId="0" fontId="45" fillId="12" borderId="4" applyAlignment="1" pivotButton="0" quotePrefix="0" xfId="0">
      <alignment horizontal="center" vertical="center"/>
    </xf>
    <xf numFmtId="0" fontId="45" fillId="12" borderId="5" applyAlignment="1" pivotButton="0" quotePrefix="0" xfId="0">
      <alignment horizontal="center" vertical="center"/>
    </xf>
    <xf numFmtId="0" fontId="45" fillId="0" borderId="0" applyAlignment="1" pivotButton="0" quotePrefix="0" xfId="0">
      <alignment horizontal="center" vertical="center"/>
    </xf>
    <xf numFmtId="1" fontId="16" fillId="3" borderId="21" applyAlignment="1" pivotButton="0" quotePrefix="0" xfId="0">
      <alignment horizontal="center" vertical="center"/>
    </xf>
    <xf numFmtId="1" fontId="45" fillId="12" borderId="21" applyAlignment="1" pivotButton="0" quotePrefix="0" xfId="0">
      <alignment horizontal="center" vertical="center"/>
    </xf>
    <xf numFmtId="1" fontId="45" fillId="2" borderId="21" applyAlignment="1" pivotButton="0" quotePrefix="0" xfId="0">
      <alignment horizontal="center" vertical="center"/>
    </xf>
    <xf numFmtId="1" fontId="45" fillId="12" borderId="8" applyAlignment="1" pivotButton="0" quotePrefix="0" xfId="0">
      <alignment horizontal="center" vertical="center"/>
    </xf>
    <xf numFmtId="1" fontId="45" fillId="12" borderId="9" applyAlignment="1" pivotButton="0" quotePrefix="0" xfId="0">
      <alignment horizontal="center" vertical="center"/>
    </xf>
    <xf numFmtId="1" fontId="45" fillId="2" borderId="8" applyAlignment="1" pivotButton="0" quotePrefix="0" xfId="0">
      <alignment horizontal="center" vertical="center"/>
    </xf>
    <xf numFmtId="1" fontId="45" fillId="2" borderId="9" applyAlignment="1" pivotButton="0" quotePrefix="0" xfId="0">
      <alignment horizontal="center" vertical="center"/>
    </xf>
    <xf numFmtId="1" fontId="45" fillId="0" borderId="21" applyAlignment="1" pivotButton="0" quotePrefix="0" xfId="0">
      <alignment horizontal="center" vertical="center"/>
    </xf>
    <xf numFmtId="0" fontId="45" fillId="12" borderId="8" applyAlignment="1" pivotButton="0" quotePrefix="0" xfId="0">
      <alignment horizontal="center" vertical="center"/>
    </xf>
    <xf numFmtId="0" fontId="45" fillId="12" borderId="10" applyAlignment="1" pivotButton="0" quotePrefix="0" xfId="0">
      <alignment horizontal="center" vertical="center"/>
    </xf>
    <xf numFmtId="0" fontId="45" fillId="0" borderId="9" applyAlignment="1" pivotButton="0" quotePrefix="0" xfId="0">
      <alignment horizontal="center" vertical="center"/>
    </xf>
    <xf numFmtId="0" fontId="45" fillId="0" borderId="8" applyAlignment="1" pivotButton="0" quotePrefix="0" xfId="0">
      <alignment horizontal="center" vertical="center"/>
    </xf>
    <xf numFmtId="0" fontId="48" fillId="0" borderId="5" pivotButton="0" quotePrefix="0" xfId="0"/>
    <xf numFmtId="0" fontId="48" fillId="0" borderId="0" applyAlignment="1" pivotButton="0" quotePrefix="0" xfId="0">
      <alignment horizontal="center" vertical="center"/>
    </xf>
    <xf numFmtId="0" fontId="46" fillId="0" borderId="3" pivotButton="0" quotePrefix="0" xfId="0"/>
    <xf numFmtId="0" fontId="46" fillId="0" borderId="2" pivotButton="0" quotePrefix="0" xfId="0"/>
    <xf numFmtId="0" fontId="45" fillId="0" borderId="11" applyAlignment="1" pivotButton="0" quotePrefix="0" xfId="0">
      <alignment horizontal="center" vertical="center"/>
    </xf>
    <xf numFmtId="164" fontId="45" fillId="11" borderId="21" applyAlignment="1" pivotButton="0" quotePrefix="0" xfId="0">
      <alignment horizontal="center" vertical="top" wrapText="1"/>
    </xf>
    <xf numFmtId="164" fontId="16" fillId="11" borderId="21" applyAlignment="1" pivotButton="0" quotePrefix="0" xfId="0">
      <alignment horizontal="center" vertical="center"/>
    </xf>
    <xf numFmtId="164" fontId="16" fillId="0" borderId="21" applyAlignment="1" pivotButton="0" quotePrefix="0" xfId="0">
      <alignment vertical="top" wrapText="1"/>
    </xf>
    <xf numFmtId="164" fontId="11" fillId="3" borderId="21" applyAlignment="1" pivotButton="0" quotePrefix="0" xfId="0">
      <alignment horizontal="center" vertical="center"/>
    </xf>
    <xf numFmtId="164" fontId="16" fillId="3" borderId="21" applyAlignment="1" pivotButton="0" quotePrefix="0" xfId="0">
      <alignment horizontal="center" vertical="center"/>
    </xf>
    <xf numFmtId="164" fontId="16" fillId="2" borderId="21" applyAlignment="1" pivotButton="0" quotePrefix="0" xfId="0">
      <alignment horizontal="center" vertical="center"/>
    </xf>
    <xf numFmtId="164" fontId="48" fillId="0" borderId="4" applyAlignment="1" pivotButton="0" quotePrefix="0" xfId="0">
      <alignment horizontal="center" vertical="center"/>
    </xf>
    <xf numFmtId="164" fontId="48" fillId="0" borderId="0" applyAlignment="1" pivotButton="0" quotePrefix="0" xfId="0">
      <alignment horizontal="center" vertical="center"/>
    </xf>
    <xf numFmtId="164" fontId="16" fillId="0" borderId="21" applyAlignment="1" pivotButton="0" quotePrefix="0" xfId="0">
      <alignment horizontal="center" vertical="center"/>
    </xf>
    <xf numFmtId="164" fontId="45" fillId="0" borderId="21" applyAlignment="1" pivotButton="0" quotePrefix="0" xfId="0">
      <alignment horizontal="center" vertical="center"/>
    </xf>
    <xf numFmtId="164" fontId="45" fillId="0" borderId="4" applyAlignment="1" pivotButton="0" quotePrefix="0" xfId="0">
      <alignment horizontal="center" vertical="center"/>
    </xf>
    <xf numFmtId="0" fontId="16" fillId="2" borderId="11" applyAlignment="1" pivotButton="0" quotePrefix="0" xfId="0">
      <alignment vertical="top" wrapText="1"/>
    </xf>
    <xf numFmtId="0" fontId="16" fillId="11" borderId="21" applyAlignment="1" pivotButton="0" quotePrefix="0" xfId="0">
      <alignment vertical="top" wrapText="1"/>
    </xf>
    <xf numFmtId="164" fontId="11" fillId="0" borderId="21" applyAlignment="1" pivotButton="0" quotePrefix="0" xfId="0">
      <alignment horizontal="center" vertical="center"/>
    </xf>
    <xf numFmtId="0" fontId="16" fillId="0" borderId="21" applyAlignment="1" pivotButton="0" quotePrefix="0" xfId="0">
      <alignment vertical="top" wrapText="1"/>
    </xf>
    <xf numFmtId="164" fontId="48" fillId="0" borderId="6" applyAlignment="1" pivotButton="0" quotePrefix="0" xfId="0">
      <alignment horizontal="center" vertical="center"/>
    </xf>
    <xf numFmtId="164" fontId="48" fillId="0" borderId="5" applyAlignment="1" pivotButton="0" quotePrefix="0" xfId="0">
      <alignment horizontal="center" vertical="center"/>
    </xf>
    <xf numFmtId="0" fontId="45" fillId="2" borderId="4" applyAlignment="1" pivotButton="0" quotePrefix="0" xfId="0">
      <alignment vertical="top" wrapText="1"/>
    </xf>
    <xf numFmtId="0" fontId="45" fillId="11" borderId="21" applyAlignment="1" pivotButton="0" quotePrefix="0" xfId="0">
      <alignment horizontal="center" vertical="top" wrapText="1"/>
    </xf>
    <xf numFmtId="164" fontId="11" fillId="2" borderId="21" applyAlignment="1" pivotButton="0" quotePrefix="0" xfId="0">
      <alignment horizontal="center" vertical="center"/>
    </xf>
    <xf numFmtId="0" fontId="45" fillId="11" borderId="21" applyAlignment="1" pivotButton="0" quotePrefix="0" xfId="0">
      <alignment vertical="top" wrapText="1"/>
    </xf>
    <xf numFmtId="0" fontId="37" fillId="0" borderId="21" applyAlignment="1" pivotButton="0" quotePrefix="0" xfId="0">
      <alignment vertical="top" wrapText="1"/>
    </xf>
    <xf numFmtId="0" fontId="49" fillId="0" borderId="4" applyAlignment="1" pivotButton="0" quotePrefix="0" xfId="0">
      <alignment horizontal="center" vertical="center"/>
    </xf>
    <xf numFmtId="0" fontId="49" fillId="0" borderId="0" applyAlignment="1" pivotButton="0" quotePrefix="0" xfId="0">
      <alignment horizontal="center" vertical="center"/>
    </xf>
    <xf numFmtId="0" fontId="49" fillId="0" borderId="6" applyAlignment="1" pivotButton="0" quotePrefix="0" xfId="0">
      <alignment horizontal="center" vertical="center"/>
    </xf>
    <xf numFmtId="0" fontId="46" fillId="0" borderId="9" pivotButton="0" quotePrefix="0" xfId="0"/>
    <xf numFmtId="0" fontId="49" fillId="0" borderId="8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46" fillId="0" borderId="10" pivotButton="0" quotePrefix="0" xfId="0"/>
    <xf numFmtId="0" fontId="48" fillId="3" borderId="4" applyAlignment="1" pivotButton="0" quotePrefix="0" xfId="0">
      <alignment vertical="top"/>
    </xf>
    <xf numFmtId="0" fontId="11" fillId="3" borderId="21" applyAlignment="1" pivotButton="0" quotePrefix="0" xfId="0">
      <alignment horizontal="center" vertical="center"/>
    </xf>
    <xf numFmtId="0" fontId="47" fillId="0" borderId="21" applyAlignment="1" pivotButton="0" quotePrefix="0" xfId="0">
      <alignment wrapText="1"/>
    </xf>
    <xf numFmtId="0" fontId="37" fillId="24" borderId="21" applyAlignment="1" pivotButton="0" quotePrefix="0" xfId="0">
      <alignment vertical="top" wrapText="1"/>
    </xf>
    <xf numFmtId="164" fontId="37" fillId="24" borderId="21" applyAlignment="1" pivotButton="0" quotePrefix="0" xfId="0">
      <alignment horizontal="center" vertical="center"/>
    </xf>
    <xf numFmtId="164" fontId="11" fillId="24" borderId="21" applyAlignment="1" pivotButton="0" quotePrefix="0" xfId="0">
      <alignment horizontal="center" vertical="center"/>
    </xf>
    <xf numFmtId="0" fontId="37" fillId="8" borderId="21" applyAlignment="1" pivotButton="0" quotePrefix="0" xfId="0">
      <alignment vertical="top" wrapText="1"/>
    </xf>
    <xf numFmtId="164" fontId="11" fillId="8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vertical="top" wrapText="1"/>
    </xf>
    <xf numFmtId="0" fontId="45" fillId="0" borderId="10" applyAlignment="1" pivotButton="0" quotePrefix="0" xfId="0">
      <alignment horizontal="center" vertical="center"/>
    </xf>
    <xf numFmtId="0" fontId="45" fillId="2" borderId="21" applyAlignment="1" pivotButton="0" quotePrefix="0" xfId="0">
      <alignment horizontal="center" vertical="center"/>
    </xf>
    <xf numFmtId="164" fontId="48" fillId="0" borderId="21" applyAlignment="1" pivotButton="0" quotePrefix="0" xfId="0">
      <alignment horizontal="center" vertical="center"/>
    </xf>
    <xf numFmtId="164" fontId="48" fillId="0" borderId="9" applyAlignment="1" pivotButton="0" quotePrefix="0" xfId="0">
      <alignment horizontal="center" vertical="center"/>
    </xf>
    <xf numFmtId="0" fontId="50" fillId="2" borderId="21" applyAlignment="1" pivotButton="0" quotePrefix="0" xfId="0">
      <alignment horizontal="center" vertical="center" wrapText="1"/>
    </xf>
    <xf numFmtId="0" fontId="45" fillId="2" borderId="0" applyAlignment="1" pivotButton="0" quotePrefix="0" xfId="0">
      <alignment horizontal="center" vertical="center" wrapText="1"/>
    </xf>
    <xf numFmtId="0" fontId="51" fillId="2" borderId="0" applyAlignment="1" pivotButton="0" quotePrefix="0" xfId="0">
      <alignment horizontal="center" vertical="center" wrapText="1"/>
    </xf>
    <xf numFmtId="0" fontId="4" fillId="6" borderId="21" applyAlignment="1" pivotButton="0" quotePrefix="0" xfId="0">
      <alignment horizontal="center" vertical="center" wrapText="1"/>
    </xf>
    <xf numFmtId="0" fontId="5" fillId="7" borderId="21" applyAlignment="1" pivotButton="0" quotePrefix="0" xfId="0">
      <alignment horizontal="center" vertical="center" wrapText="1"/>
    </xf>
    <xf numFmtId="0" fontId="4" fillId="8" borderId="21" applyAlignment="1" pivotButton="0" quotePrefix="0" xfId="0">
      <alignment horizontal="center" vertical="center" wrapText="1"/>
    </xf>
    <xf numFmtId="0" fontId="4" fillId="7" borderId="21" applyAlignment="1" pivotButton="0" quotePrefix="0" xfId="0">
      <alignment horizontal="center" vertical="center" wrapText="1"/>
    </xf>
    <xf numFmtId="165" fontId="4" fillId="6" borderId="21" applyAlignment="1" pivotButton="0" quotePrefix="0" xfId="0">
      <alignment horizontal="center" vertical="center" wrapText="1"/>
    </xf>
    <xf numFmtId="0" fontId="52" fillId="2" borderId="21" applyAlignment="1" pivotButton="0" quotePrefix="0" xfId="0">
      <alignment horizontal="center" vertical="center" wrapText="1"/>
    </xf>
    <xf numFmtId="3" fontId="45" fillId="2" borderId="0" applyAlignment="1" pivotButton="0" quotePrefix="0" xfId="0">
      <alignment horizontal="center" vertical="center" wrapText="1"/>
    </xf>
    <xf numFmtId="9" fontId="45" fillId="2" borderId="21" applyAlignment="1" pivotButton="0" quotePrefix="0" xfId="0">
      <alignment horizontal="center" vertical="center" wrapText="1"/>
    </xf>
    <xf numFmtId="3" fontId="45" fillId="2" borderId="21" applyAlignment="1" pivotButton="0" quotePrefix="0" xfId="0">
      <alignment horizontal="center" vertical="center" wrapText="1"/>
    </xf>
    <xf numFmtId="166" fontId="45" fillId="2" borderId="0" applyAlignment="1" pivotButton="0" quotePrefix="0" xfId="0">
      <alignment horizontal="center" vertical="center" wrapText="1"/>
    </xf>
    <xf numFmtId="9" fontId="45" fillId="2" borderId="0" applyAlignment="1" pivotButton="0" quotePrefix="0" xfId="0">
      <alignment horizontal="center" vertical="center" wrapText="1"/>
    </xf>
    <xf numFmtId="165" fontId="45" fillId="2" borderId="0" applyAlignment="1" pivotButton="0" quotePrefix="0" xfId="0">
      <alignment horizontal="center" vertical="center" wrapText="1"/>
    </xf>
    <xf numFmtId="167" fontId="45" fillId="2" borderId="0" applyAlignment="1" pivotButton="0" quotePrefix="0" xfId="0">
      <alignment horizontal="center" vertical="center" wrapText="1"/>
    </xf>
    <xf numFmtId="0" fontId="45" fillId="2" borderId="21" applyAlignment="1" pivotButton="0" quotePrefix="0" xfId="0">
      <alignment horizontal="center" vertical="center" wrapText="1"/>
    </xf>
    <xf numFmtId="164" fontId="45" fillId="2" borderId="21" applyAlignment="1" pivotButton="0" quotePrefix="0" xfId="0">
      <alignment horizontal="center" vertical="center" wrapText="1"/>
    </xf>
    <xf numFmtId="166" fontId="45" fillId="2" borderId="21" applyAlignment="1" pivotButton="0" quotePrefix="0" xfId="0">
      <alignment horizontal="center" vertical="center" wrapText="1"/>
    </xf>
    <xf numFmtId="164" fontId="45" fillId="2" borderId="0" applyAlignment="1" pivotButton="0" quotePrefix="0" xfId="0">
      <alignment horizontal="center" vertical="center" wrapText="1"/>
    </xf>
    <xf numFmtId="165" fontId="45" fillId="2" borderId="21" applyAlignment="1" pivotButton="0" quotePrefix="0" xfId="0">
      <alignment horizontal="center" vertical="center" wrapText="1"/>
    </xf>
    <xf numFmtId="168" fontId="45" fillId="2" borderId="0" applyAlignment="1" pivotButton="0" quotePrefix="0" xfId="0">
      <alignment horizontal="center" vertical="center" wrapText="1"/>
    </xf>
    <xf numFmtId="167" fontId="45" fillId="2" borderId="21" applyAlignment="1" pivotButton="0" quotePrefix="0" xfId="0">
      <alignment horizontal="center" vertical="center" wrapText="1"/>
    </xf>
    <xf numFmtId="166" fontId="8" fillId="2" borderId="21" applyAlignment="1" pivotButton="0" quotePrefix="0" xfId="0">
      <alignment horizontal="center" vertical="center" wrapText="1"/>
    </xf>
    <xf numFmtId="166" fontId="9" fillId="2" borderId="21" applyAlignment="1" pivotButton="0" quotePrefix="0" xfId="0">
      <alignment horizontal="center" vertical="center" wrapText="1"/>
    </xf>
    <xf numFmtId="0" fontId="47" fillId="2" borderId="21" applyAlignment="1" pivotButton="0" quotePrefix="0" xfId="0">
      <alignment horizontal="center" vertical="center" wrapText="1"/>
    </xf>
    <xf numFmtId="3" fontId="47" fillId="2" borderId="21" applyAlignment="1" pivotButton="0" quotePrefix="0" xfId="0">
      <alignment horizontal="center" vertical="center" wrapText="1"/>
    </xf>
    <xf numFmtId="9" fontId="47" fillId="2" borderId="21" applyAlignment="1" pivotButton="0" quotePrefix="0" xfId="0">
      <alignment horizontal="center" vertical="center" wrapText="1"/>
    </xf>
    <xf numFmtId="165" fontId="47" fillId="2" borderId="21" applyAlignment="1" pivotButton="0" quotePrefix="0" xfId="0">
      <alignment horizontal="center" vertical="center" wrapText="1"/>
    </xf>
    <xf numFmtId="168" fontId="47" fillId="2" borderId="21" applyAlignment="1" pivotButton="0" quotePrefix="0" xfId="0">
      <alignment horizontal="center" vertical="center" wrapText="1"/>
    </xf>
    <xf numFmtId="167" fontId="47" fillId="2" borderId="21" applyAlignment="1" pivotButton="0" quotePrefix="0" xfId="0">
      <alignment horizontal="center" vertical="center" wrapText="1"/>
    </xf>
    <xf numFmtId="166" fontId="47" fillId="2" borderId="21" applyAlignment="1" pivotButton="0" quotePrefix="0" xfId="0">
      <alignment horizontal="center" vertical="center" wrapText="1"/>
    </xf>
    <xf numFmtId="164" fontId="47" fillId="2" borderId="21" applyAlignment="1" pivotButton="0" quotePrefix="0" xfId="0">
      <alignment horizontal="center" vertical="center" wrapText="1"/>
    </xf>
    <xf numFmtId="0" fontId="45" fillId="0" borderId="0" applyAlignment="1" pivotButton="0" quotePrefix="0" xfId="0">
      <alignment horizontal="center" vertical="center" wrapText="1"/>
    </xf>
    <xf numFmtId="0" fontId="45" fillId="3" borderId="0" pivotButton="0" quotePrefix="0" xfId="0"/>
    <xf numFmtId="0" fontId="45" fillId="0" borderId="0" pivotButton="0" quotePrefix="0" xfId="0"/>
    <xf numFmtId="164" fontId="45" fillId="0" borderId="21" applyAlignment="1" pivotButton="0" quotePrefix="0" xfId="0">
      <alignment horizontal="center"/>
    </xf>
    <xf numFmtId="0" fontId="45" fillId="0" borderId="21" applyAlignment="1" pivotButton="0" quotePrefix="0" xfId="0">
      <alignment horizontal="center"/>
    </xf>
    <xf numFmtId="0" fontId="45" fillId="4" borderId="21" applyAlignment="1" pivotButton="0" quotePrefix="0" xfId="0">
      <alignment horizontal="center" vertical="center" wrapText="1"/>
    </xf>
    <xf numFmtId="0" fontId="45" fillId="5" borderId="21" applyAlignment="1" pivotButton="0" quotePrefix="0" xfId="0">
      <alignment horizontal="center" wrapText="1"/>
    </xf>
    <xf numFmtId="0" fontId="48" fillId="0" borderId="0" applyAlignment="1" pivotButton="0" quotePrefix="0" xfId="0">
      <alignment horizontal="center" vertical="center" wrapText="1"/>
    </xf>
    <xf numFmtId="0" fontId="48" fillId="0" borderId="0" pivotButton="0" quotePrefix="0" xfId="0"/>
    <xf numFmtId="164" fontId="48" fillId="0" borderId="0" pivotButton="0" quotePrefix="0" xfId="0"/>
    <xf numFmtId="0" fontId="48" fillId="0" borderId="21" applyAlignment="1" pivotButton="0" quotePrefix="0" xfId="0">
      <alignment horizontal="center" vertical="center" wrapText="1"/>
    </xf>
    <xf numFmtId="0" fontId="48" fillId="0" borderId="21" applyAlignment="1" pivotButton="0" quotePrefix="0" xfId="0">
      <alignment horizontal="center" vertical="center"/>
    </xf>
    <xf numFmtId="0" fontId="48" fillId="0" borderId="21" applyAlignment="1" pivotButton="0" quotePrefix="0" xfId="0">
      <alignment horizontal="center" wrapText="1"/>
    </xf>
    <xf numFmtId="164" fontId="48" fillId="0" borderId="21" applyAlignment="1" pivotButton="0" quotePrefix="0" xfId="0">
      <alignment horizontal="center"/>
    </xf>
    <xf numFmtId="0" fontId="48" fillId="0" borderId="21" applyAlignment="1" pivotButton="0" quotePrefix="0" xfId="0">
      <alignment horizontal="center"/>
    </xf>
    <xf numFmtId="0" fontId="48" fillId="0" borderId="21" pivotButton="0" quotePrefix="0" xfId="0"/>
    <xf numFmtId="0" fontId="48" fillId="0" borderId="0" applyAlignment="1" pivotButton="0" quotePrefix="0" xfId="0">
      <alignment wrapText="1"/>
    </xf>
    <xf numFmtId="0" fontId="48" fillId="0" borderId="21" applyAlignment="1" pivotButton="0" quotePrefix="0" xfId="0">
      <alignment wrapText="1"/>
    </xf>
    <xf numFmtId="0" fontId="48" fillId="2" borderId="0" applyAlignment="1" pivotButton="0" quotePrefix="0" xfId="0">
      <alignment horizontal="left" wrapText="1"/>
    </xf>
    <xf numFmtId="4" fontId="48" fillId="0" borderId="0" applyAlignment="1" pivotButton="0" quotePrefix="0" xfId="0">
      <alignment horizontal="left" wrapText="1"/>
    </xf>
    <xf numFmtId="0" fontId="48" fillId="0" borderId="0" applyAlignment="1" pivotButton="0" quotePrefix="0" xfId="0">
      <alignment horizontal="left" wrapText="1"/>
    </xf>
    <xf numFmtId="0" fontId="48" fillId="4" borderId="21" applyAlignment="1" pivotButton="0" quotePrefix="0" xfId="0">
      <alignment horizontal="left" wrapText="1"/>
    </xf>
    <xf numFmtId="4" fontId="48" fillId="0" borderId="21" applyAlignment="1" pivotButton="0" quotePrefix="0" xfId="0">
      <alignment horizontal="left" wrapText="1"/>
    </xf>
    <xf numFmtId="0" fontId="48" fillId="0" borderId="21" applyAlignment="1" pivotButton="0" quotePrefix="0" xfId="0">
      <alignment horizontal="left" wrapText="1"/>
    </xf>
    <xf numFmtId="164" fontId="48" fillId="0" borderId="0" applyAlignment="1" pivotButton="0" quotePrefix="0" xfId="0">
      <alignment horizontal="left" wrapText="1"/>
    </xf>
    <xf numFmtId="164" fontId="48" fillId="0" borderId="21" applyAlignment="1" pivotButton="0" quotePrefix="0" xfId="0">
      <alignment horizontal="left" wrapText="1"/>
    </xf>
    <xf numFmtId="0" fontId="48" fillId="13" borderId="21" applyAlignment="1" pivotButton="0" quotePrefix="0" xfId="0">
      <alignment wrapText="1"/>
    </xf>
    <xf numFmtId="0" fontId="48" fillId="0" borderId="0" applyAlignment="1" pivotButton="0" quotePrefix="0" xfId="0">
      <alignment horizontal="right" wrapText="1"/>
    </xf>
    <xf numFmtId="0" fontId="48" fillId="14" borderId="21" applyAlignment="1" pivotButton="0" quotePrefix="0" xfId="0">
      <alignment horizontal="left" wrapText="1"/>
    </xf>
    <xf numFmtId="1" fontId="48" fillId="0" borderId="21" applyAlignment="1" pivotButton="0" quotePrefix="0" xfId="0">
      <alignment horizontal="left" wrapText="1"/>
    </xf>
    <xf numFmtId="0" fontId="48" fillId="14" borderId="21" applyAlignment="1" pivotButton="0" quotePrefix="0" xfId="0">
      <alignment wrapText="1"/>
    </xf>
    <xf numFmtId="1" fontId="53" fillId="5" borderId="21" applyAlignment="1" pivotButton="0" quotePrefix="0" xfId="0">
      <alignment horizontal="left" wrapText="1"/>
    </xf>
    <xf numFmtId="0" fontId="48" fillId="5" borderId="21" applyAlignment="1" pivotButton="0" quotePrefix="0" xfId="0">
      <alignment wrapText="1"/>
    </xf>
    <xf numFmtId="0" fontId="48" fillId="5" borderId="21" pivotButton="0" quotePrefix="0" xfId="0"/>
    <xf numFmtId="9" fontId="48" fillId="0" borderId="21" applyAlignment="1" pivotButton="0" quotePrefix="0" xfId="0">
      <alignment horizontal="left"/>
    </xf>
    <xf numFmtId="0" fontId="53" fillId="5" borderId="21" applyAlignment="1" pivotButton="0" quotePrefix="0" xfId="0">
      <alignment horizontal="left"/>
    </xf>
    <xf numFmtId="0" fontId="45" fillId="0" borderId="21" pivotButton="0" quotePrefix="0" xfId="0"/>
    <xf numFmtId="0" fontId="45" fillId="15" borderId="21" pivotButton="0" quotePrefix="0" xfId="0"/>
    <xf numFmtId="0" fontId="54" fillId="0" borderId="21" pivotButton="0" quotePrefix="0" xfId="0"/>
    <xf numFmtId="0" fontId="48" fillId="0" borderId="21" applyAlignment="1" pivotButton="0" quotePrefix="0" xfId="0">
      <alignment horizontal="right"/>
    </xf>
    <xf numFmtId="0" fontId="55" fillId="0" borderId="21" pivotButton="0" quotePrefix="0" xfId="0"/>
    <xf numFmtId="0" fontId="48" fillId="0" borderId="0" applyAlignment="1" pivotButton="0" quotePrefix="0" xfId="0">
      <alignment horizontal="right"/>
    </xf>
    <xf numFmtId="0" fontId="48" fillId="0" borderId="21" applyAlignment="1" pivotButton="0" quotePrefix="0" xfId="0">
      <alignment horizontal="right" wrapText="1"/>
    </xf>
    <xf numFmtId="0" fontId="56" fillId="0" borderId="21" applyAlignment="1" pivotButton="0" quotePrefix="0" xfId="0">
      <alignment horizontal="center" vertical="bottom"/>
    </xf>
    <xf numFmtId="0" fontId="56" fillId="0" borderId="21" applyAlignment="1" pivotButton="0" quotePrefix="0" xfId="0">
      <alignment horizontal="left" vertical="bottom"/>
    </xf>
    <xf numFmtId="0" fontId="56" fillId="0" borderId="21" applyAlignment="1" pivotButton="0" quotePrefix="0" xfId="0">
      <alignment horizontal="left" vertical="bottom" wrapText="1"/>
    </xf>
    <xf numFmtId="0" fontId="45" fillId="0" borderId="21" applyAlignment="1" pivotButton="0" quotePrefix="0" xfId="0">
      <alignment horizontal="left" vertical="center"/>
    </xf>
    <xf numFmtId="0" fontId="45" fillId="0" borderId="21" applyAlignment="1" pivotButton="0" quotePrefix="0" xfId="0">
      <alignment horizontal="center" vertical="bottom"/>
    </xf>
    <xf numFmtId="164" fontId="45" fillId="0" borderId="21" applyAlignment="1" pivotButton="0" quotePrefix="0" xfId="0">
      <alignment horizontal="center" vertical="bottom"/>
    </xf>
    <xf numFmtId="164" fontId="45" fillId="0" borderId="21" applyAlignment="1" pivotButton="0" quotePrefix="0" xfId="0">
      <alignment horizontal="right" vertical="bottom"/>
    </xf>
    <xf numFmtId="10" fontId="45" fillId="0" borderId="21" applyAlignment="1" pivotButton="0" quotePrefix="0" xfId="0">
      <alignment vertical="bottom"/>
    </xf>
    <xf numFmtId="0" fontId="45" fillId="0" borderId="21" applyAlignment="1" pivotButton="0" quotePrefix="0" xfId="0">
      <alignment horizontal="right" vertical="bottom"/>
    </xf>
    <xf numFmtId="10" fontId="45" fillId="0" borderId="21" applyAlignment="1" pivotButton="0" quotePrefix="0" xfId="0">
      <alignment horizontal="center" vertical="bottom"/>
    </xf>
    <xf numFmtId="164" fontId="45" fillId="0" borderId="0" applyAlignment="1" pivotButton="0" quotePrefix="0" xfId="0">
      <alignment horizontal="center" vertical="bottom"/>
    </xf>
    <xf numFmtId="164" fontId="45" fillId="0" borderId="0" applyAlignment="1" pivotButton="0" quotePrefix="0" xfId="0">
      <alignment vertical="center"/>
    </xf>
    <xf numFmtId="10" fontId="45" fillId="0" borderId="21" applyAlignment="1" pivotButton="0" quotePrefix="0" xfId="0">
      <alignment vertical="center"/>
    </xf>
    <xf numFmtId="0" fontId="45" fillId="0" borderId="0" applyAlignment="1" pivotButton="0" quotePrefix="0" xfId="0">
      <alignment vertical="center"/>
    </xf>
    <xf numFmtId="164" fontId="48" fillId="0" borderId="21" applyAlignment="1" pivotButton="0" quotePrefix="0" xfId="0">
      <alignment horizontal="center" vertical="bottom"/>
    </xf>
    <xf numFmtId="164" fontId="48" fillId="0" borderId="21" applyAlignment="1" pivotButton="0" quotePrefix="0" xfId="0">
      <alignment horizontal="right" vertical="bottom"/>
    </xf>
    <xf numFmtId="10" fontId="48" fillId="0" borderId="21" applyAlignment="1" pivotButton="0" quotePrefix="0" xfId="0">
      <alignment vertical="bottom"/>
    </xf>
    <xf numFmtId="0" fontId="48" fillId="0" borderId="21" applyAlignment="1" pivotButton="0" quotePrefix="0" xfId="0">
      <alignment horizontal="right" vertical="bottom"/>
    </xf>
    <xf numFmtId="10" fontId="48" fillId="0" borderId="21" applyAlignment="1" pivotButton="0" quotePrefix="0" xfId="0">
      <alignment horizontal="center" vertical="bottom"/>
    </xf>
    <xf numFmtId="164" fontId="48" fillId="0" borderId="0" applyAlignment="1" pivotButton="0" quotePrefix="0" xfId="0">
      <alignment horizontal="center" vertical="bottom"/>
    </xf>
    <xf numFmtId="164" fontId="48" fillId="0" borderId="0" applyAlignment="1" pivotButton="0" quotePrefix="0" xfId="0">
      <alignment vertical="center"/>
    </xf>
    <xf numFmtId="10" fontId="48" fillId="0" borderId="21" applyAlignment="1" pivotButton="0" quotePrefix="0" xfId="0">
      <alignment vertical="center"/>
    </xf>
    <xf numFmtId="0" fontId="48" fillId="0" borderId="0" applyAlignment="1" pivotButton="0" quotePrefix="0" xfId="0">
      <alignment vertical="center"/>
    </xf>
    <xf numFmtId="0" fontId="48" fillId="5" borderId="21" applyAlignment="1" pivotButton="0" quotePrefix="0" xfId="0">
      <alignment horizontal="center" vertical="bottom"/>
    </xf>
    <xf numFmtId="164" fontId="48" fillId="5" borderId="0" applyAlignment="1" pivotButton="0" quotePrefix="0" xfId="0">
      <alignment horizontal="center" vertical="bottom"/>
    </xf>
    <xf numFmtId="164" fontId="48" fillId="5" borderId="21" applyAlignment="1" pivotButton="0" quotePrefix="0" xfId="0">
      <alignment horizontal="right" vertical="bottom"/>
    </xf>
    <xf numFmtId="10" fontId="48" fillId="5" borderId="0" applyAlignment="1" pivotButton="0" quotePrefix="0" xfId="0">
      <alignment vertical="bottom"/>
    </xf>
    <xf numFmtId="0" fontId="48" fillId="5" borderId="21" applyAlignment="1" pivotButton="0" quotePrefix="0" xfId="0">
      <alignment horizontal="right" vertical="bottom"/>
    </xf>
    <xf numFmtId="10" fontId="48" fillId="5" borderId="21" applyAlignment="1" pivotButton="0" quotePrefix="0" xfId="0">
      <alignment horizontal="center" vertical="bottom"/>
    </xf>
    <xf numFmtId="164" fontId="48" fillId="5" borderId="21" applyAlignment="1" pivotButton="0" quotePrefix="0" xfId="0">
      <alignment horizontal="center" vertical="bottom"/>
    </xf>
    <xf numFmtId="164" fontId="48" fillId="5" borderId="21" applyAlignment="1" pivotButton="0" quotePrefix="0" xfId="0">
      <alignment vertical="center"/>
    </xf>
    <xf numFmtId="10" fontId="48" fillId="5" borderId="21" applyAlignment="1" pivotButton="0" quotePrefix="0" xfId="0">
      <alignment vertical="center"/>
    </xf>
    <xf numFmtId="164" fontId="57" fillId="0" borderId="0" applyAlignment="1" pivotButton="0" quotePrefix="0" xfId="0">
      <alignment horizontal="center" vertical="bottom"/>
    </xf>
    <xf numFmtId="164" fontId="57" fillId="0" borderId="21" applyAlignment="1" pivotButton="0" quotePrefix="0" xfId="0">
      <alignment horizontal="center" vertical="bottom"/>
    </xf>
    <xf numFmtId="164" fontId="58" fillId="2" borderId="21" applyAlignment="1" pivotButton="0" quotePrefix="0" xfId="0">
      <alignment horizontal="center" vertical="bottom"/>
    </xf>
    <xf numFmtId="164" fontId="58" fillId="16" borderId="21" applyAlignment="1" pivotButton="0" quotePrefix="0" xfId="0">
      <alignment horizontal="center" vertical="bottom"/>
    </xf>
    <xf numFmtId="164" fontId="46" fillId="0" borderId="0" applyAlignment="1" pivotButton="0" quotePrefix="0" xfId="0">
      <alignment horizontal="center" vertical="bottom"/>
    </xf>
    <xf numFmtId="164" fontId="46" fillId="0" borderId="21" applyAlignment="1" pivotButton="0" quotePrefix="0" xfId="0">
      <alignment horizontal="center" vertical="bottom"/>
    </xf>
    <xf numFmtId="0" fontId="48" fillId="0" borderId="0" applyAlignment="1" pivotButton="0" quotePrefix="0" xfId="0">
      <alignment horizontal="right" vertical="bottom"/>
    </xf>
    <xf numFmtId="0" fontId="45" fillId="5" borderId="21" applyAlignment="1" pivotButton="0" quotePrefix="0" xfId="0">
      <alignment horizontal="center" vertical="bottom"/>
    </xf>
    <xf numFmtId="0" fontId="45" fillId="0" borderId="0" applyAlignment="1" pivotButton="0" quotePrefix="0" xfId="0">
      <alignment horizontal="center" vertical="bottom"/>
    </xf>
    <xf numFmtId="164" fontId="58" fillId="2" borderId="0" applyAlignment="1" pivotButton="0" quotePrefix="0" xfId="0">
      <alignment horizontal="center" vertical="bottom"/>
    </xf>
    <xf numFmtId="164" fontId="48" fillId="0" borderId="0" applyAlignment="1" pivotButton="0" quotePrefix="0" xfId="0">
      <alignment horizontal="right" vertical="bottom"/>
    </xf>
    <xf numFmtId="10" fontId="48" fillId="0" borderId="0" applyAlignment="1" pivotButton="0" quotePrefix="0" xfId="0">
      <alignment vertical="bottom"/>
    </xf>
    <xf numFmtId="10" fontId="48" fillId="0" borderId="0" applyAlignment="1" pivotButton="0" quotePrefix="0" xfId="0">
      <alignment horizontal="center" vertical="bottom"/>
    </xf>
    <xf numFmtId="10" fontId="48" fillId="0" borderId="0" applyAlignment="1" pivotButton="0" quotePrefix="0" xfId="0">
      <alignment vertical="center"/>
    </xf>
    <xf numFmtId="0" fontId="45" fillId="2" borderId="21" applyAlignment="1" pivotButton="0" quotePrefix="0" xfId="0">
      <alignment horizontal="center" vertical="bottom"/>
    </xf>
    <xf numFmtId="164" fontId="48" fillId="2" borderId="21" applyAlignment="1" pivotButton="0" quotePrefix="0" xfId="0">
      <alignment horizontal="right" vertical="bottom"/>
    </xf>
    <xf numFmtId="0" fontId="48" fillId="2" borderId="21" applyAlignment="1" pivotButton="0" quotePrefix="0" xfId="0">
      <alignment horizontal="right" vertical="bottom"/>
    </xf>
    <xf numFmtId="10" fontId="48" fillId="2" borderId="21" applyAlignment="1" pivotButton="0" quotePrefix="0" xfId="0">
      <alignment horizontal="center" vertical="bottom"/>
    </xf>
    <xf numFmtId="164" fontId="48" fillId="2" borderId="21" applyAlignment="1" pivotButton="0" quotePrefix="0" xfId="0">
      <alignment horizontal="center" vertical="bottom"/>
    </xf>
    <xf numFmtId="164" fontId="48" fillId="2" borderId="0" applyAlignment="1" pivotButton="0" quotePrefix="0" xfId="0">
      <alignment horizontal="center" vertical="bottom"/>
    </xf>
    <xf numFmtId="164" fontId="48" fillId="2" borderId="0" applyAlignment="1" pivotButton="0" quotePrefix="0" xfId="0">
      <alignment vertical="center"/>
    </xf>
    <xf numFmtId="10" fontId="48" fillId="2" borderId="21" applyAlignment="1" pivotButton="0" quotePrefix="0" xfId="0">
      <alignment vertical="center"/>
    </xf>
    <xf numFmtId="0" fontId="45" fillId="11" borderId="21" applyAlignment="1" pivotButton="0" quotePrefix="0" xfId="0">
      <alignment horizontal="center" vertical="bottom"/>
    </xf>
    <xf numFmtId="164" fontId="58" fillId="11" borderId="21" applyAlignment="1" pivotButton="0" quotePrefix="0" xfId="0">
      <alignment horizontal="center" vertical="bottom"/>
    </xf>
    <xf numFmtId="164" fontId="48" fillId="11" borderId="21" applyAlignment="1" pivotButton="0" quotePrefix="0" xfId="0">
      <alignment horizontal="right" vertical="bottom"/>
    </xf>
    <xf numFmtId="10" fontId="48" fillId="11" borderId="21" applyAlignment="1" pivotButton="0" quotePrefix="0" xfId="0">
      <alignment vertical="bottom"/>
    </xf>
    <xf numFmtId="0" fontId="48" fillId="11" borderId="21" applyAlignment="1" pivotButton="0" quotePrefix="0" xfId="0">
      <alignment horizontal="right" vertical="bottom"/>
    </xf>
    <xf numFmtId="10" fontId="48" fillId="11" borderId="21" applyAlignment="1" pivotButton="0" quotePrefix="0" xfId="0">
      <alignment horizontal="center" vertical="bottom"/>
    </xf>
    <xf numFmtId="164" fontId="48" fillId="11" borderId="21" applyAlignment="1" pivotButton="0" quotePrefix="0" xfId="0">
      <alignment horizontal="center" vertical="bottom"/>
    </xf>
    <xf numFmtId="164" fontId="48" fillId="11" borderId="0" applyAlignment="1" pivotButton="0" quotePrefix="0" xfId="0">
      <alignment horizontal="center" vertical="bottom"/>
    </xf>
    <xf numFmtId="164" fontId="48" fillId="11" borderId="0" applyAlignment="1" pivotButton="0" quotePrefix="0" xfId="0">
      <alignment vertical="center"/>
    </xf>
    <xf numFmtId="10" fontId="48" fillId="11" borderId="21" applyAlignment="1" pivotButton="0" quotePrefix="0" xfId="0">
      <alignment vertical="center"/>
    </xf>
    <xf numFmtId="0" fontId="48" fillId="11" borderId="0" applyAlignment="1" pivotButton="0" quotePrefix="0" xfId="0">
      <alignment vertical="center"/>
    </xf>
    <xf numFmtId="0" fontId="45" fillId="6" borderId="21" applyAlignment="1" pivotButton="0" quotePrefix="0" xfId="0">
      <alignment horizontal="center" vertical="bottom"/>
    </xf>
    <xf numFmtId="164" fontId="58" fillId="6" borderId="0" applyAlignment="1" pivotButton="0" quotePrefix="0" xfId="0">
      <alignment horizontal="center" vertical="bottom"/>
    </xf>
    <xf numFmtId="164" fontId="48" fillId="6" borderId="21" applyAlignment="1" pivotButton="0" quotePrefix="0" xfId="0">
      <alignment horizontal="right" vertical="bottom"/>
    </xf>
    <xf numFmtId="10" fontId="48" fillId="6" borderId="0" applyAlignment="1" pivotButton="0" quotePrefix="0" xfId="0">
      <alignment vertical="bottom"/>
    </xf>
    <xf numFmtId="0" fontId="48" fillId="6" borderId="21" applyAlignment="1" pivotButton="0" quotePrefix="0" xfId="0">
      <alignment horizontal="right" vertical="bottom"/>
    </xf>
    <xf numFmtId="10" fontId="48" fillId="6" borderId="21" applyAlignment="1" pivotButton="0" quotePrefix="0" xfId="0">
      <alignment horizontal="center" vertical="bottom"/>
    </xf>
    <xf numFmtId="164" fontId="48" fillId="6" borderId="21" applyAlignment="1" pivotButton="0" quotePrefix="0" xfId="0">
      <alignment horizontal="center" vertical="bottom"/>
    </xf>
    <xf numFmtId="164" fontId="48" fillId="6" borderId="0" applyAlignment="1" pivotButton="0" quotePrefix="0" xfId="0">
      <alignment horizontal="center" vertical="bottom"/>
    </xf>
    <xf numFmtId="164" fontId="48" fillId="6" borderId="0" applyAlignment="1" pivotButton="0" quotePrefix="0" xfId="0">
      <alignment vertical="center"/>
    </xf>
    <xf numFmtId="10" fontId="48" fillId="6" borderId="21" applyAlignment="1" pivotButton="0" quotePrefix="0" xfId="0">
      <alignment vertical="center"/>
    </xf>
    <xf numFmtId="0" fontId="48" fillId="2" borderId="0" applyAlignment="1" pivotButton="0" quotePrefix="0" xfId="0">
      <alignment horizontal="right" vertical="bottom"/>
    </xf>
    <xf numFmtId="164" fontId="46" fillId="2" borderId="0" applyAlignment="1" pivotButton="0" quotePrefix="0" xfId="0">
      <alignment horizontal="center" vertical="bottom"/>
    </xf>
    <xf numFmtId="164" fontId="46" fillId="2" borderId="21" applyAlignment="1" pivotButton="0" quotePrefix="0" xfId="0">
      <alignment horizontal="center" vertical="bottom"/>
    </xf>
    <xf numFmtId="10" fontId="48" fillId="2" borderId="0" applyAlignment="1" pivotButton="0" quotePrefix="0" xfId="0">
      <alignment vertical="bottom"/>
    </xf>
    <xf numFmtId="0" fontId="45" fillId="2" borderId="0" applyAlignment="1" pivotButton="0" quotePrefix="0" xfId="0">
      <alignment horizontal="center" vertical="bottom"/>
    </xf>
    <xf numFmtId="164" fontId="48" fillId="2" borderId="0" applyAlignment="1" pivotButton="0" quotePrefix="0" xfId="0">
      <alignment horizontal="right" vertical="bottom"/>
    </xf>
    <xf numFmtId="10" fontId="48" fillId="2" borderId="0" applyAlignment="1" pivotButton="0" quotePrefix="0" xfId="0">
      <alignment horizontal="center" vertical="bottom"/>
    </xf>
    <xf numFmtId="10" fontId="48" fillId="2" borderId="0" applyAlignment="1" pivotButton="0" quotePrefix="0" xfId="0">
      <alignment vertical="center"/>
    </xf>
    <xf numFmtId="0" fontId="48" fillId="0" borderId="0" applyAlignment="1" pivotButton="0" quotePrefix="0" xfId="0">
      <alignment vertical="bottom"/>
    </xf>
    <xf numFmtId="164" fontId="48" fillId="0" borderId="21" applyAlignment="1" pivotButton="0" quotePrefix="0" xfId="0">
      <alignment vertical="bottom"/>
    </xf>
    <xf numFmtId="0" fontId="48" fillId="0" borderId="21" applyAlignment="1" pivotButton="0" quotePrefix="0" xfId="0">
      <alignment vertical="bottom"/>
    </xf>
    <xf numFmtId="0" fontId="48" fillId="2" borderId="0" applyAlignment="1" pivotButton="0" quotePrefix="0" xfId="0">
      <alignment vertical="bottom"/>
    </xf>
    <xf numFmtId="164" fontId="48" fillId="2" borderId="21" applyAlignment="1" pivotButton="0" quotePrefix="0" xfId="0">
      <alignment vertical="bottom"/>
    </xf>
    <xf numFmtId="0" fontId="48" fillId="2" borderId="21" applyAlignment="1" pivotButton="0" quotePrefix="0" xfId="0">
      <alignment vertical="bottom"/>
    </xf>
    <xf numFmtId="0" fontId="48" fillId="5" borderId="21" applyAlignment="1" pivotButton="0" quotePrefix="0" xfId="0">
      <alignment vertical="bottom" wrapText="1"/>
    </xf>
    <xf numFmtId="164" fontId="48" fillId="5" borderId="0" applyAlignment="1" pivotButton="0" quotePrefix="0" xfId="0">
      <alignment vertical="bottom"/>
    </xf>
    <xf numFmtId="164" fontId="48" fillId="5" borderId="21" applyAlignment="1" pivotButton="0" quotePrefix="0" xfId="0">
      <alignment vertical="bottom"/>
    </xf>
    <xf numFmtId="0" fontId="48" fillId="5" borderId="21" applyAlignment="1" pivotButton="0" quotePrefix="0" xfId="0">
      <alignment vertical="bottom"/>
    </xf>
    <xf numFmtId="0" fontId="46" fillId="5" borderId="21" applyAlignment="1" pivotButton="0" quotePrefix="0" xfId="0">
      <alignment vertical="bottom"/>
    </xf>
    <xf numFmtId="164" fontId="48" fillId="5" borderId="0" applyAlignment="1" pivotButton="0" quotePrefix="0" xfId="0">
      <alignment vertical="center"/>
    </xf>
    <xf numFmtId="0" fontId="48" fillId="5" borderId="0" applyAlignment="1" pivotButton="0" quotePrefix="0" xfId="0">
      <alignment vertical="center"/>
    </xf>
    <xf numFmtId="0" fontId="48" fillId="2" borderId="0" applyAlignment="1" pivotButton="0" quotePrefix="0" xfId="0">
      <alignment vertical="center"/>
    </xf>
    <xf numFmtId="164" fontId="48" fillId="0" borderId="0" applyAlignment="1" pivotButton="0" quotePrefix="0" xfId="0">
      <alignment vertical="bottom"/>
    </xf>
    <xf numFmtId="0" fontId="48" fillId="2" borderId="21" applyAlignment="1" pivotButton="0" quotePrefix="0" xfId="0">
      <alignment vertical="center"/>
    </xf>
    <xf numFmtId="164" fontId="48" fillId="2" borderId="0" applyAlignment="1" pivotButton="0" quotePrefix="0" xfId="0">
      <alignment vertical="bottom"/>
    </xf>
    <xf numFmtId="10" fontId="57" fillId="5" borderId="0" applyAlignment="1" pivotButton="0" quotePrefix="0" xfId="0">
      <alignment vertical="bottom"/>
    </xf>
    <xf numFmtId="164" fontId="58" fillId="16" borderId="21" applyAlignment="1" pivotButton="0" quotePrefix="0" xfId="0">
      <alignment vertical="bottom"/>
    </xf>
    <xf numFmtId="164" fontId="58" fillId="2" borderId="21" applyAlignment="1" pivotButton="0" quotePrefix="0" xfId="0">
      <alignment vertical="bottom"/>
    </xf>
    <xf numFmtId="10" fontId="48" fillId="5" borderId="0" applyAlignment="1" pivotButton="0" quotePrefix="0" xfId="0">
      <alignment vertical="center"/>
    </xf>
    <xf numFmtId="0" fontId="59" fillId="0" borderId="21" applyAlignment="1" pivotButton="0" quotePrefix="0" xfId="0">
      <alignment vertical="bottom"/>
    </xf>
    <xf numFmtId="0" fontId="45" fillId="0" borderId="0" applyAlignment="1" pivotButton="0" quotePrefix="0" xfId="0">
      <alignment vertical="bottom"/>
    </xf>
    <xf numFmtId="0" fontId="60" fillId="17" borderId="21" applyAlignment="1" pivotButton="0" quotePrefix="0" xfId="0">
      <alignment vertical="bottom"/>
    </xf>
    <xf numFmtId="0" fontId="60" fillId="17" borderId="21" applyAlignment="1" pivotButton="0" quotePrefix="0" xfId="0">
      <alignment horizontal="center" vertical="bottom"/>
    </xf>
    <xf numFmtId="164" fontId="61" fillId="2" borderId="21" applyAlignment="1" pivotButton="0" quotePrefix="0" xfId="0">
      <alignment horizontal="right" vertical="bottom"/>
    </xf>
    <xf numFmtId="0" fontId="48" fillId="2" borderId="7" applyAlignment="1" pivotButton="0" quotePrefix="0" xfId="0">
      <alignment vertical="bottom"/>
    </xf>
    <xf numFmtId="0" fontId="60" fillId="18" borderId="21" applyAlignment="1" pivotButton="0" quotePrefix="0" xfId="0">
      <alignment vertical="bottom"/>
    </xf>
    <xf numFmtId="164" fontId="60" fillId="18" borderId="21" applyAlignment="1" pivotButton="0" quotePrefix="0" xfId="0">
      <alignment horizontal="right" vertical="bottom"/>
    </xf>
    <xf numFmtId="164" fontId="60" fillId="17" borderId="21" applyAlignment="1" pivotButton="0" quotePrefix="0" xfId="0">
      <alignment horizontal="right" vertical="bottom"/>
    </xf>
    <xf numFmtId="0" fontId="60" fillId="19" borderId="21" applyAlignment="1" pivotButton="0" quotePrefix="0" xfId="0">
      <alignment vertical="bottom"/>
    </xf>
    <xf numFmtId="0" fontId="60" fillId="20" borderId="21" applyAlignment="1" pivotButton="0" quotePrefix="0" xfId="0">
      <alignment horizontal="center" vertical="bottom"/>
    </xf>
    <xf numFmtId="0" fontId="48" fillId="21" borderId="7" applyAlignment="1" pivotButton="0" quotePrefix="0" xfId="0">
      <alignment vertical="bottom"/>
    </xf>
    <xf numFmtId="164" fontId="48" fillId="21" borderId="21" applyAlignment="1" pivotButton="0" quotePrefix="0" xfId="0">
      <alignment horizontal="right" vertical="bottom"/>
    </xf>
    <xf numFmtId="0" fontId="48" fillId="21" borderId="10" applyAlignment="1" pivotButton="0" quotePrefix="0" xfId="0">
      <alignment vertical="bottom"/>
    </xf>
    <xf numFmtId="0" fontId="62" fillId="17" borderId="21" applyAlignment="1" pivotButton="0" quotePrefix="0" xfId="0">
      <alignment horizontal="center" vertical="bottom" wrapText="1"/>
    </xf>
    <xf numFmtId="0" fontId="62" fillId="22" borderId="21" applyAlignment="1" pivotButton="0" quotePrefix="0" xfId="0">
      <alignment horizontal="center" vertical="bottom" wrapText="1"/>
    </xf>
    <xf numFmtId="0" fontId="63" fillId="17" borderId="21" applyAlignment="1" pivotButton="0" quotePrefix="0" xfId="0">
      <alignment horizontal="center" vertical="top" textRotation="180" wrapText="1"/>
    </xf>
    <xf numFmtId="0" fontId="45" fillId="2" borderId="21" pivotButton="0" quotePrefix="0" xfId="0"/>
    <xf numFmtId="0" fontId="47" fillId="2" borderId="21" pivotButton="0" quotePrefix="0" xfId="0"/>
    <xf numFmtId="170" fontId="45" fillId="0" borderId="21" pivotButton="0" quotePrefix="0" xfId="0"/>
    <xf numFmtId="170" fontId="45" fillId="2" borderId="21" pivotButton="0" quotePrefix="0" xfId="0"/>
    <xf numFmtId="0" fontId="45" fillId="23" borderId="21" pivotButton="0" quotePrefix="0" xfId="0"/>
    <xf numFmtId="9" fontId="45" fillId="23" borderId="21" pivotButton="0" quotePrefix="0" xfId="0"/>
    <xf numFmtId="171" fontId="45" fillId="0" borderId="21" pivotButton="0" quotePrefix="0" xfId="0"/>
    <xf numFmtId="164" fontId="45" fillId="0" borderId="21" pivotButton="0" quotePrefix="0" xfId="0"/>
    <xf numFmtId="164" fontId="45" fillId="2" borderId="21" pivotButton="0" quotePrefix="0" xfId="0"/>
    <xf numFmtId="164" fontId="45" fillId="21" borderId="21" pivotButton="0" quotePrefix="0" xfId="0"/>
    <xf numFmtId="1" fontId="45" fillId="2" borderId="21" pivotButton="0" quotePrefix="0" xfId="0"/>
    <xf numFmtId="10" fontId="45" fillId="2" borderId="21" pivotButton="0" quotePrefix="0" xfId="0"/>
    <xf numFmtId="1" fontId="45" fillId="0" borderId="21" pivotButton="0" quotePrefix="0" xfId="0"/>
    <xf numFmtId="0" fontId="48" fillId="2" borderId="21" pivotButton="0" quotePrefix="0" xfId="0"/>
    <xf numFmtId="0" fontId="53" fillId="2" borderId="21" pivotButton="0" quotePrefix="0" xfId="0"/>
    <xf numFmtId="0" fontId="53" fillId="0" borderId="21" pivotButton="0" quotePrefix="0" xfId="0"/>
    <xf numFmtId="170" fontId="48" fillId="0" borderId="21" pivotButton="0" quotePrefix="0" xfId="0"/>
    <xf numFmtId="170" fontId="48" fillId="2" borderId="21" pivotButton="0" quotePrefix="0" xfId="0"/>
    <xf numFmtId="171" fontId="48" fillId="23" borderId="21" pivotButton="0" quotePrefix="0" xfId="0"/>
    <xf numFmtId="0" fontId="48" fillId="23" borderId="21" pivotButton="0" quotePrefix="0" xfId="0"/>
    <xf numFmtId="9" fontId="48" fillId="23" borderId="21" pivotButton="0" quotePrefix="0" xfId="0"/>
    <xf numFmtId="171" fontId="48" fillId="0" borderId="21" pivotButton="0" quotePrefix="0" xfId="0"/>
    <xf numFmtId="164" fontId="48" fillId="0" borderId="21" pivotButton="0" quotePrefix="0" xfId="0"/>
    <xf numFmtId="164" fontId="48" fillId="2" borderId="21" pivotButton="0" quotePrefix="0" xfId="0"/>
    <xf numFmtId="164" fontId="48" fillId="21" borderId="21" pivotButton="0" quotePrefix="0" xfId="0"/>
    <xf numFmtId="3" fontId="48" fillId="0" borderId="21" pivotButton="0" quotePrefix="0" xfId="0"/>
    <xf numFmtId="164" fontId="64" fillId="0" borderId="21" pivotButton="0" quotePrefix="0" xfId="0"/>
    <xf numFmtId="10" fontId="48" fillId="2" borderId="21" pivotButton="0" quotePrefix="0" xfId="0"/>
    <xf numFmtId="10" fontId="48" fillId="0" borderId="21" pivotButton="0" quotePrefix="0" xfId="0"/>
    <xf numFmtId="1" fontId="48" fillId="0" borderId="21" pivotButton="0" quotePrefix="0" xfId="0"/>
    <xf numFmtId="0" fontId="65" fillId="2" borderId="21" pivotButton="0" quotePrefix="0" xfId="0"/>
    <xf numFmtId="0" fontId="48" fillId="2" borderId="10" pivotButton="0" quotePrefix="0" xfId="0"/>
    <xf numFmtId="1" fontId="48" fillId="2" borderId="21" pivotButton="0" quotePrefix="0" xfId="0"/>
    <xf numFmtId="164" fontId="65" fillId="2" borderId="21" pivotButton="0" quotePrefix="0" xfId="0"/>
    <xf numFmtId="9" fontId="48" fillId="0" borderId="0" pivotButton="0" quotePrefix="0" xfId="0"/>
    <xf numFmtId="164" fontId="46" fillId="0" borderId="21" pivotButton="0" quotePrefix="0" xfId="0"/>
    <xf numFmtId="3" fontId="48" fillId="2" borderId="21" pivotButton="0" quotePrefix="0" xfId="0"/>
    <xf numFmtId="0" fontId="48" fillId="2" borderId="7" pivotButton="0" quotePrefix="0" xfId="0"/>
    <xf numFmtId="0" fontId="48" fillId="0" borderId="10" pivotButton="0" quotePrefix="0" xfId="0"/>
    <xf numFmtId="0" fontId="48" fillId="2" borderId="15" pivotButton="0" quotePrefix="0" xfId="0"/>
    <xf numFmtId="0" fontId="53" fillId="2" borderId="10" pivotButton="0" quotePrefix="0" xfId="0"/>
    <xf numFmtId="0" fontId="48" fillId="0" borderId="15" pivotButton="0" quotePrefix="0" xfId="0"/>
    <xf numFmtId="170" fontId="48" fillId="0" borderId="15" pivotButton="0" quotePrefix="0" xfId="0"/>
    <xf numFmtId="170" fontId="48" fillId="2" borderId="15" pivotButton="0" quotePrefix="0" xfId="0"/>
    <xf numFmtId="0" fontId="48" fillId="23" borderId="10" pivotButton="0" quotePrefix="0" xfId="0"/>
    <xf numFmtId="0" fontId="48" fillId="23" borderId="15" pivotButton="0" quotePrefix="0" xfId="0"/>
    <xf numFmtId="9" fontId="48" fillId="23" borderId="15" pivotButton="0" quotePrefix="0" xfId="0"/>
    <xf numFmtId="171" fontId="48" fillId="0" borderId="15" pivotButton="0" quotePrefix="0" xfId="0"/>
    <xf numFmtId="164" fontId="48" fillId="0" borderId="15" pivotButton="0" quotePrefix="0" xfId="0"/>
    <xf numFmtId="164" fontId="48" fillId="2" borderId="15" pivotButton="0" quotePrefix="0" xfId="0"/>
    <xf numFmtId="164" fontId="48" fillId="21" borderId="15" pivotButton="0" quotePrefix="0" xfId="0"/>
    <xf numFmtId="3" fontId="48" fillId="2" borderId="10" pivotButton="0" quotePrefix="0" xfId="0"/>
    <xf numFmtId="10" fontId="48" fillId="2" borderId="10" pivotButton="0" quotePrefix="0" xfId="0"/>
    <xf numFmtId="164" fontId="48" fillId="2" borderId="10" pivotButton="0" quotePrefix="0" xfId="0"/>
    <xf numFmtId="9" fontId="48" fillId="0" borderId="10" pivotButton="0" quotePrefix="0" xfId="0"/>
    <xf numFmtId="0" fontId="48" fillId="22" borderId="10" applyAlignment="1" pivotButton="0" quotePrefix="0" xfId="0">
      <alignment vertical="bottom"/>
    </xf>
    <xf numFmtId="0" fontId="48" fillId="22" borderId="15" applyAlignment="1" pivotButton="0" quotePrefix="0" xfId="0">
      <alignment vertical="bottom"/>
    </xf>
    <xf numFmtId="0" fontId="48" fillId="22" borderId="0" applyAlignment="1" pivotButton="0" quotePrefix="0" xfId="0">
      <alignment vertical="bottom"/>
    </xf>
    <xf numFmtId="0" fontId="62" fillId="17" borderId="21" applyAlignment="1" pivotButton="0" quotePrefix="0" xfId="0">
      <alignment vertical="bottom"/>
    </xf>
    <xf numFmtId="0" fontId="62" fillId="17" borderId="19" applyAlignment="1" pivotButton="0" quotePrefix="0" xfId="0">
      <alignment vertical="bottom"/>
    </xf>
    <xf numFmtId="0" fontId="62" fillId="17" borderId="15" applyAlignment="1" pivotButton="0" quotePrefix="0" xfId="0">
      <alignment vertical="bottom"/>
    </xf>
    <xf numFmtId="0" fontId="48" fillId="17" borderId="10" applyAlignment="1" pivotButton="0" quotePrefix="0" xfId="0">
      <alignment vertical="bottom"/>
    </xf>
    <xf numFmtId="0" fontId="62" fillId="17" borderId="21" applyAlignment="1" pivotButton="0" quotePrefix="0" xfId="0">
      <alignment horizontal="center" vertical="bottom"/>
    </xf>
    <xf numFmtId="0" fontId="66" fillId="17" borderId="21" applyAlignment="1" pivotButton="0" quotePrefix="0" xfId="0">
      <alignment horizontal="center" vertical="bottom"/>
    </xf>
    <xf numFmtId="0" fontId="48" fillId="20" borderId="10" applyAlignment="1" pivotButton="0" quotePrefix="0" xfId="0">
      <alignment vertical="bottom"/>
    </xf>
    <xf numFmtId="0" fontId="48" fillId="17" borderId="0" applyAlignment="1" pivotButton="0" quotePrefix="0" xfId="0">
      <alignment vertical="bottom"/>
    </xf>
    <xf numFmtId="164" fontId="45" fillId="0" borderId="21" applyAlignment="1" pivotButton="0" quotePrefix="0" xfId="0">
      <alignment horizontal="right"/>
    </xf>
    <xf numFmtId="10" fontId="45" fillId="0" borderId="21" pivotButton="0" quotePrefix="0" xfId="0"/>
    <xf numFmtId="164" fontId="48" fillId="0" borderId="21" applyAlignment="1" pivotButton="0" quotePrefix="0" xfId="0">
      <alignment horizontal="right"/>
    </xf>
    <xf numFmtId="1" fontId="48" fillId="0" borderId="0" pivotButton="0" quotePrefix="0" xfId="0"/>
    <xf numFmtId="0" fontId="48" fillId="6" borderId="21" pivotButton="0" quotePrefix="0" xfId="0"/>
    <xf numFmtId="164" fontId="48" fillId="6" borderId="21" pivotButton="0" quotePrefix="0" xfId="0"/>
    <xf numFmtId="1" fontId="48" fillId="6" borderId="0" pivotButton="0" quotePrefix="0" xfId="0"/>
    <xf numFmtId="10" fontId="48" fillId="6" borderId="0" pivotButton="0" quotePrefix="0" xfId="0"/>
    <xf numFmtId="10" fontId="48" fillId="0" borderId="0" pivotButton="0" quotePrefix="0" xfId="0"/>
    <xf numFmtId="1" fontId="48" fillId="6" borderId="21" pivotButton="0" quotePrefix="0" xfId="0"/>
    <xf numFmtId="10" fontId="48" fillId="6" borderId="21" pivotButton="0" quotePrefix="0" xfId="0"/>
    <xf numFmtId="0" fontId="48" fillId="4" borderId="21" pivotButton="0" quotePrefix="0" xfId="0"/>
    <xf numFmtId="164" fontId="48" fillId="4" borderId="21" pivotButton="0" quotePrefix="0" xfId="0"/>
    <xf numFmtId="1" fontId="48" fillId="4" borderId="21" pivotButton="0" quotePrefix="0" xfId="0"/>
    <xf numFmtId="10" fontId="48" fillId="4" borderId="21" pivotButton="0" quotePrefix="0" xfId="0"/>
    <xf numFmtId="0" fontId="12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vertical="top"/>
    </xf>
    <xf numFmtId="0" fontId="12" fillId="0" borderId="3" applyAlignment="1" pivotButton="0" quotePrefix="0" xfId="0">
      <alignment vertical="top"/>
    </xf>
    <xf numFmtId="0" fontId="46" fillId="0" borderId="25" pivotButton="0" quotePrefix="0" xfId="0"/>
    <xf numFmtId="0" fontId="46" fillId="0" borderId="24" pivotButton="0" quotePrefix="0" xfId="0"/>
    <xf numFmtId="164" fontId="12" fillId="11" borderId="0" pivotButton="0" quotePrefix="0" xfId="0"/>
    <xf numFmtId="164" fontId="12" fillId="11" borderId="4" pivotButton="0" quotePrefix="0" xfId="0"/>
    <xf numFmtId="164" fontId="12" fillId="11" borderId="5" pivotButton="0" quotePrefix="0" xfId="0"/>
    <xf numFmtId="164" fontId="12" fillId="11" borderId="0" applyAlignment="1" pivotButton="0" quotePrefix="0" xfId="0">
      <alignment vertical="bottom"/>
    </xf>
    <xf numFmtId="164" fontId="12" fillId="11" borderId="4" applyAlignment="1" pivotButton="0" quotePrefix="0" xfId="0">
      <alignment vertical="bottom"/>
    </xf>
    <xf numFmtId="164" fontId="12" fillId="11" borderId="5" applyAlignment="1" pivotButton="0" quotePrefix="0" xfId="0">
      <alignment vertical="bottom"/>
    </xf>
    <xf numFmtId="164" fontId="12" fillId="0" borderId="0" applyAlignment="1" pivotButton="0" quotePrefix="0" xfId="0">
      <alignment vertical="bottom"/>
    </xf>
    <xf numFmtId="164" fontId="12" fillId="0" borderId="4" applyAlignment="1" pivotButton="0" quotePrefix="0" xfId="0">
      <alignment vertical="bottom"/>
    </xf>
    <xf numFmtId="164" fontId="12" fillId="0" borderId="5" applyAlignment="1" pivotButton="0" quotePrefix="0" xfId="0">
      <alignment vertical="bottom"/>
    </xf>
    <xf numFmtId="0" fontId="12" fillId="2" borderId="2" applyAlignment="1" pivotButton="0" quotePrefix="0" xfId="0">
      <alignment vertical="bottom"/>
    </xf>
    <xf numFmtId="0" fontId="12" fillId="0" borderId="0" applyAlignment="1" pivotButton="0" quotePrefix="0" xfId="0">
      <alignment vertical="bottom"/>
    </xf>
    <xf numFmtId="0" fontId="12" fillId="2" borderId="0" pivotButton="0" quotePrefix="0" xfId="0"/>
    <xf numFmtId="0" fontId="49" fillId="0" borderId="0" pivotButton="0" quotePrefix="0" xfId="0"/>
    <xf numFmtId="0" fontId="12" fillId="0" borderId="1" applyAlignment="1" pivotButton="0" quotePrefix="0" xfId="0">
      <alignment horizontal="center" vertical="center"/>
    </xf>
    <xf numFmtId="164" fontId="12" fillId="0" borderId="0" applyAlignment="1" pivotButton="0" quotePrefix="0" xfId="0">
      <alignment horizontal="center" vertical="center"/>
    </xf>
    <xf numFmtId="164" fontId="12" fillId="0" borderId="9" applyAlignment="1" pivotButton="0" quotePrefix="0" xfId="0">
      <alignment horizontal="center" vertical="center"/>
    </xf>
    <xf numFmtId="0" fontId="12" fillId="0" borderId="9" applyAlignment="1" pivotButton="0" quotePrefix="0" xfId="0">
      <alignment vertical="bottom"/>
    </xf>
    <xf numFmtId="0" fontId="12" fillId="0" borderId="0" applyAlignment="1" pivotButton="0" quotePrefix="0" xfId="0">
      <alignment horizontal="center" vertical="center" wrapText="1"/>
    </xf>
    <xf numFmtId="0" fontId="46" fillId="0" borderId="27" pivotButton="0" quotePrefix="0" xfId="0"/>
    <xf numFmtId="0" fontId="46" fillId="0" borderId="28" pivotButton="0" quotePrefix="0" xfId="0"/>
    <xf numFmtId="0" fontId="12" fillId="11" borderId="0" pivotButton="0" quotePrefix="0" xfId="0"/>
    <xf numFmtId="10" fontId="12" fillId="0" borderId="0" applyAlignment="1" pivotButton="0" quotePrefix="0" xfId="0">
      <alignment vertical="bottom"/>
    </xf>
    <xf numFmtId="10" fontId="12" fillId="0" borderId="0" applyAlignment="1" pivotButton="0" quotePrefix="0" xfId="0">
      <alignment horizontal="center" vertical="bottom"/>
    </xf>
    <xf numFmtId="164" fontId="12" fillId="0" borderId="0" applyAlignment="1" pivotButton="0" quotePrefix="0" xfId="0">
      <alignment horizontal="center" vertical="bottom"/>
    </xf>
    <xf numFmtId="164" fontId="12" fillId="0" borderId="0" applyAlignment="1" pivotButton="0" quotePrefix="0" xfId="0">
      <alignment vertical="center"/>
    </xf>
    <xf numFmtId="10" fontId="12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67" fillId="0" borderId="25" pivotButton="0" quotePrefix="0" xfId="0"/>
    <xf numFmtId="0" fontId="67" fillId="0" borderId="24" pivotButton="0" quotePrefix="0" xfId="0"/>
    <xf numFmtId="0" fontId="67" fillId="0" borderId="5" pivotButton="0" quotePrefix="0" xfId="0"/>
    <xf numFmtId="0" fontId="67" fillId="0" borderId="3" pivotButton="0" quotePrefix="0" xfId="0"/>
    <xf numFmtId="0" fontId="67" fillId="0" borderId="0" pivotButton="0" quotePrefix="0" xfId="0"/>
    <xf numFmtId="0" fontId="67" fillId="0" borderId="9" pivotButton="0" quotePrefix="0" xfId="0"/>
    <xf numFmtId="0" fontId="67" fillId="0" borderId="10" pivotButton="0" quotePrefix="0" xfId="0"/>
    <xf numFmtId="0" fontId="67" fillId="0" borderId="2" pivotButton="0" quotePrefix="0" xfId="0"/>
    <xf numFmtId="0" fontId="67" fillId="0" borderId="27" pivotButton="0" quotePrefix="0" xfId="0"/>
    <xf numFmtId="0" fontId="67" fillId="0" borderId="28" pivotButton="0" quotePrefix="0" xfId="0"/>
  </cellXfs>
  <cellStyles count="1">
    <cellStyle name="Normal" xfId="0" builtinId="0"/>
  </cellStyles>
  <dxfs count="5">
    <dxf>
      <font/>
      <fill>
        <patternFill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 defaultTableStyle="TableStyleMedium9" defaultPivotStyle="PivotStyleLight16">
    <tableStyle name="Распределение. Месяц-style" pivot="0" count="4">
      <tableStyleElement type="headerRow" dxfId="1"/>
      <tableStyleElement type="firstRowStripe" dxfId="2"/>
      <tableStyleElement type="secondRowStripe" dxfId="3"/>
      <tableStyleElement type="wholeTable" size="0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comments/comment1.xml><?xml version="1.0" encoding="utf-8"?>
<comments xmlns="http://schemas.openxmlformats.org/spreadsheetml/2006/main">
  <authors>
    <author>None</author>
  </authors>
  <commentList>
    <comment ref="P4" authorId="0" shapeId="0">
      <text>
        <t>======
ID#AAACExkihhE
Евгений Анненков    (2026-08-03 14:32:25)
https://businesstech.bitrix24.ru/sheet/Aqn1plx3LwW6GoS566hc</t>
      </text>
    </comment>
    <comment ref="R4" authorId="0" shapeId="0">
      <text>
        <t>======
ID#AAACExkihhA
Евгений Анненков    (2026-08-03 14:32:09)
https://businesstech.bitrix24.ru/sheet/dBlwgzIAlTRD6K0dFpIg</t>
      </text>
    </comment>
    <comment ref="T4" authorId="0" shapeId="0">
      <text>
        <t>======
ID#AAACExkihhI
Евгений Анненков    (2026-08-03 14:32:44)
https://businesstech.bitrix24.ru/sheet/e5XhNim2b3ZtGC32aEL2</t>
      </text>
    </comment>
    <comment ref="V4" authorId="0" shapeId="0">
      <text>
        <t>======
ID#AAACExkihhM
Евгений Анненков    (2026-08-03 14:33:01)
https://businesstech.bitrix24.ru/sheet/EuuZwhPg9G6gI9z3odcs</t>
      </text>
    </comment>
    <comment ref="X4" authorId="0" shapeId="0">
      <text>
        <t>======
ID#AAACExOETso
Евгений Анненков    (2026-08-04 07:07:21)
https://businesstech.bitrix24.ru/sheet/oy4hGbfWNs94t6s08IJE</t>
      </text>
    </comment>
    <comment ref="AD4" authorId="0" shapeId="0">
      <text>
        <t>======
ID#AAACB8wP5I0
Евгений Анненков    (2026-08-11 06:50:26)
https://businesstech.bitrix24.ru/sheet/rzhTfpwMHtlpyuqZ2wIt</t>
      </text>
    </comment>
    <comment ref="AF4" authorId="0" shapeId="0">
      <text>
        <t>======
ID#AAACE_sn5AQ
Евгений Анненков    (2026-08-18 06:57:26)
https://businesstech.bitrix24.ru/sheet/qQx6ORZBFZbc725dhnef</t>
      </text>
    </comment>
    <comment ref="AH4" authorId="0" shapeId="0">
      <text>
        <t>======
ID#AAACF6kM6QY
Евгений Анненков    (2026-08-25 07:11:58)
https://businesstech.bitrix24.ru/sheet/nlrGTDQK6YYRj68stbzp</t>
      </text>
    </comment>
    <comment ref="AJ4" authorId="0" shapeId="0">
      <text>
        <t>======
ID#AAACGS-_Z1c
Евгений Анненков    (2026-09-01 07:54:09)
https://businesstech.bitrix24.ru/sheet/Yeqz9oFhGb5ta3xeT5nd</t>
      </text>
    </comment>
    <comment ref="AR4" authorId="0" shapeId="0">
      <text>
        <t>======
ID#AAACGwTH01w
Евгений Анненков    (2026-09-08 07:05:53)
https://businesstech.bitrix24.ru/sheet/Z4xWkDATIhyu5WVZRf38</t>
      </text>
    </comment>
    <comment ref="AT4" authorId="0" shapeId="0">
      <text>
        <t>======
ID#AAACHKuzqqc
Евгений Анненков    (2026-09-15 07:20:10)
https://businesstech.bitrix24.ru/sheet/BqQRWHh39LB0th6B0B5d</t>
      </text>
    </comment>
    <comment ref="AV4" authorId="0" shapeId="0">
      <text>
        <t>======
ID#AAACHcmI8Rc
Евгений Анненков    (2026-09-22 06:44:50)
https://bitrix24public.com/businesstech.bitrix24.ru/sheet/92exwxnxQ5yUyEpjv6KK</t>
      </text>
    </comment>
  </commentList>
</comments>
</file>

<file path=xl/comments/comment2.xml><?xml version="1.0" encoding="utf-8"?>
<comments xmlns="http://schemas.openxmlformats.org/spreadsheetml/2006/main">
  <authors>
    <author>None</author>
  </authors>
  <commentList>
    <comment ref="D5" authorId="0" shapeId="0">
      <text>
        <t>======
ID#AAABqTfaN_g
Артем Галлямиев    (2025-09-04 08:54:55)
Надо вырасти до 860 подписчиков. (на 04.09 - 760 подписчиков).</t>
      </text>
    </comment>
  </commentList>
</comments>
</file>

<file path=xl/comments/comment3.xml><?xml version="1.0" encoding="utf-8"?>
<comments xmlns="http://schemas.openxmlformats.org/spreadsheetml/2006/main">
  <authors>
    <author>None</author>
  </authors>
  <commentList>
    <comment ref="C3" authorId="0" shapeId="0">
      <text>
        <t>======
ID#AAABj4UCkdE
Артем Галлямиев    (2025-05-19 08:32:35)
с ндс 20%</t>
      </text>
    </comment>
    <comment ref="C15" authorId="0" shapeId="0">
      <text>
        <t>======
ID#AAABj4UCkdI
Артем Галлямиев    (2025-05-19 08:43:52)
с учетом ндс 20%</t>
      </text>
    </comment>
    <comment ref="C27" authorId="0" shapeId="0">
      <text>
        <t>======
ID#AAABj4UCkdM
Артем Галлямиев    (2025-05-19 08:47:34)
с учетом ндс 20%</t>
      </text>
    </comment>
    <comment ref="G27" authorId="0" shapeId="0">
      <text>
        <t>======
ID#AAABkBjdn7w
Артем Галлямиев    (2025-05-23 11:29:47)
5 - первичные, 4 - со второго касания</t>
      </text>
    </comment>
    <comment ref="C34" authorId="0" shapeId="0">
      <text>
        <t>======
ID#AAABj4UCkhQ
Артем Галлямиев    (2025-05-19 09:49:59)
подписка на sendsay стоит 13 600 мес. Делю пополам с бюджетом ТОИР</t>
      </text>
    </comment>
    <comment ref="C55" authorId="0" shapeId="0">
      <text>
        <t>======
ID#AAABj4UCkhE
Артем Галлямиев    (2025-05-19 09:44:36)
с учетом ндс 20%</t>
      </text>
    </comment>
    <comment ref="G55" authorId="0" shapeId="0">
      <text>
        <t>======
ID#AAABkBjdn74
Артем Галлямиев    (2025-05-23 11:32:47)
8-первичных, 2-со второго касания</t>
      </text>
    </comment>
    <comment ref="C62" authorId="0" shapeId="0">
      <text>
        <t>======
ID#AAABj4UCkhM
Артем Галлямиев    (2025-05-19 09:49:50)
подписка на sendsay стоит 13 600 мес. Делю пополам с бюджетом ТОИР</t>
      </text>
    </comment>
    <comment ref="C68" authorId="0" shapeId="0">
      <text>
        <t>======
ID#AAABj4UCkhA
Артем Галлямиев    (2025-05-19 09:44:22)
с учетом ндс 20%</t>
      </text>
    </comment>
    <comment ref="C75" authorId="0" shapeId="0">
      <text>
        <t>======
ID#AAABj4UCkhI
Артем Галлямиев    (2025-05-19 09:49:15)
подписка на sendsay стоит 13 600 мес. Делю пополам с бюджетом ТОИР</t>
      </text>
    </comment>
    <comment ref="C82" authorId="0" shapeId="0">
      <text>
        <t>======
ID#AAABlDbDFgc
Артем Галлямиев    (2025-06-02 08:01:38)
80 к. - ТГ, 328 к. - яд, 1,8 к. - мтс, 42 к. - вк.</t>
      </text>
    </comment>
    <comment ref="B98" authorId="0" shapeId="0">
      <text>
        <t>======
ID#AAABiN9KOhw
Деснол Маркетинг и PR    (2025-04-24 09:05:20)
Все лендинги, имиджевый сайт</t>
      </text>
    </comment>
    <comment ref="B99" authorId="0" shapeId="0">
      <text>
        <t>======
ID#AAABiN9KOh0
Деснол Маркетинг и PR    (2025-04-24 09:05:46)
crmindex и helpdeski, все ресурсы 1с</t>
      </text>
    </comment>
    <comment ref="C102" authorId="0" shapeId="0">
      <text>
        <t>======
ID#AAABg7vhqAM
Артем Галлямиев    (2025-05-12 12:42:13)
Global CIO</t>
      </text>
    </comment>
  </commentList>
</comments>
</file>

<file path=xl/comments/comment4.xml><?xml version="1.0" encoding="utf-8"?>
<comments xmlns="http://schemas.openxmlformats.org/spreadsheetml/2006/main">
  <authors>
    <author>None</author>
  </authors>
  <commentList>
    <comment ref="B1" authorId="0" shapeId="0">
      <text>
        <t>======
ID#AAABkVRcY5g
Артем Галлямиев    (2025-05-22 07:39:07)
с ндс 20%</t>
      </text>
    </comment>
  </commentList>
</comments>
</file>

<file path=xl/tables/table1.xml><?xml version="1.0" encoding="utf-8"?>
<table xmlns="http://schemas.openxmlformats.org/spreadsheetml/2006/main" id="1" name="Table_1" displayName="Table_1" ref="A1:N154" headerRowCount="1">
  <tableColumns count="14">
    <tableColumn id="1" name="Дата"/>
    <tableColumn id="2" name="Канал трафа"/>
    <tableColumn id="3" name="Расход"/>
    <tableColumn id="4" name="Вес канала MQL"/>
    <tableColumn id="5" name="MQL"/>
    <tableColumn id="6" name="Вес канала SQL"/>
    <tableColumn id="7" name="SQL"/>
    <tableColumn id="8" name="СR MQL-SQL"/>
    <tableColumn id="9" name="CPMQL"/>
    <tableColumn id="10" name="ФОТ"/>
    <tableColumn id="11" name="CPSQL"/>
    <tableColumn id="12" name="CPSQL ФОТ"/>
    <tableColumn id="13" name="СR MQL - SQL"/>
    <tableColumn id="14" name="Комментарии"/>
  </tableColumns>
  <tableStyleInfo name="Распределение. Месяц-style" showFirstColumn="1" showLastColumn="1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6.xml.rels><Relationships xmlns="http://schemas.openxmlformats.org/package/2006/relationships"><Relationship Type="http://schemas.openxmlformats.org/officeDocument/2006/relationships/hyperlink" Target="https://drive.google.com/file/d/12YjyKSd_YD5-zsH2qJYEOjoAT1JxIeds/view?usp=drive_link" TargetMode="External" Id="rId1"/><Relationship Type="http://schemas.openxmlformats.org/officeDocument/2006/relationships/hyperlink" Target="https://drive.google.com/file/d/118qr8VkvPbdxNczYl6pGjwIuV_FPin2f/view?usp=drive_link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FF4928FD"/>
    <outlinePr summaryBelow="0" summaryRight="0"/>
    <pageSetUpPr/>
  </sheetPr>
  <dimension ref="A1:CO70"/>
  <sheetViews>
    <sheetView showGridLines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8" defaultColWidth="12.63" defaultRowHeight="15" customHeight="1" outlineLevelRow="1"/>
  <cols>
    <col width="30" customWidth="1" style="414" min="1" max="1"/>
    <col width="11.38" customWidth="1" style="414" min="2" max="2"/>
    <col width="10.63" customWidth="1" style="414" min="3" max="3"/>
    <col width="10.25" customWidth="1" style="414" min="4" max="4"/>
    <col collapsed="1" width="13.13" customWidth="1" style="414" min="5" max="5"/>
    <col hidden="1" outlineLevel="1" width="14.63" customWidth="1" style="414" min="6" max="13"/>
    <col width="11.5" customWidth="1" style="414" min="14" max="14"/>
    <col collapsed="1" width="13" customWidth="1" style="414" min="15" max="15"/>
    <col hidden="1" outlineLevel="1" width="6.38" customWidth="1" style="414" min="16" max="21"/>
    <col hidden="1" outlineLevel="1" width="9.25" customWidth="1" style="414" min="22" max="22"/>
    <col hidden="1" outlineLevel="1" width="8.880000000000001" customWidth="1" style="414" min="23" max="24"/>
    <col hidden="1" outlineLevel="1" width="10.13" customWidth="1" style="414" min="25" max="25"/>
    <col width="12.75" customWidth="1" style="414" min="26" max="26"/>
    <col width="11.5" customWidth="1" style="414" min="27" max="27"/>
    <col width="12.88" customWidth="1" style="414" min="28" max="28"/>
    <col collapsed="1" width="12.38" customWidth="1" style="414" min="29" max="29"/>
    <col hidden="1" outlineLevel="1" width="6.38" customWidth="1" style="414" min="30" max="39"/>
    <col width="12.38" customWidth="1" style="414" min="40" max="40"/>
    <col width="12.13" customWidth="1" style="414" min="42" max="42"/>
    <col width="13.5" customWidth="1" style="414" min="43" max="43"/>
    <col outlineLevel="1" width="6.38" customWidth="1" style="414" min="44" max="45"/>
    <col outlineLevel="1" width="9.75" customWidth="1" style="414" min="46" max="46"/>
    <col outlineLevel="1" width="10.75" customWidth="1" style="414" min="47" max="47"/>
    <col outlineLevel="1" width="10" customWidth="1" style="414" min="48" max="49"/>
    <col outlineLevel="1" width="6.38" customWidth="1" style="414" min="50" max="55"/>
    <col width="13.25" customWidth="1" style="414" min="56" max="56"/>
    <col width="12" customWidth="1" style="414" min="57" max="57"/>
    <col width="12.25" customWidth="1" style="414" min="58" max="58"/>
    <col collapsed="1" width="11.5" customWidth="1" style="414" min="59" max="59"/>
    <col hidden="1" outlineLevel="1" width="6.38" customWidth="1" style="414" min="60" max="67"/>
    <col width="12.5" customWidth="1" style="414" min="68" max="68"/>
    <col width="13" customWidth="1" style="414" min="69" max="69"/>
    <col width="13.13" customWidth="1" style="414" min="70" max="70"/>
    <col collapsed="1" width="11.13" customWidth="1" style="414" min="71" max="71"/>
    <col hidden="1" outlineLevel="1" width="6.38" customWidth="1" style="414" min="72" max="79"/>
    <col width="10.63" customWidth="1" style="414" min="80" max="80"/>
    <col width="11.88" customWidth="1" style="414" min="81" max="81"/>
    <col width="10.5" customWidth="1" style="414" min="82" max="82"/>
    <col collapsed="1" width="10.88" customWidth="1" style="414" min="83" max="83"/>
    <col hidden="1" outlineLevel="1" width="6.38" customWidth="1" style="414" min="84" max="93"/>
  </cols>
  <sheetData>
    <row r="1" ht="1.5" customHeight="1" s="414">
      <c r="A1" s="448" t="n"/>
      <c r="B1" s="449" t="n"/>
      <c r="C1" s="450" t="n"/>
      <c r="D1" s="450" t="n"/>
      <c r="E1" s="451" t="n"/>
      <c r="F1" s="450" t="n"/>
      <c r="G1" s="450" t="n"/>
      <c r="H1" s="450" t="n"/>
      <c r="I1" s="450" t="n"/>
      <c r="J1" s="450" t="n"/>
      <c r="K1" s="450" t="n"/>
      <c r="L1" s="450" t="n"/>
      <c r="M1" s="450" t="n"/>
      <c r="N1" s="450" t="n"/>
      <c r="O1" s="450" t="n"/>
      <c r="P1" s="450" t="n"/>
      <c r="Q1" s="450" t="n"/>
      <c r="R1" s="450" t="n"/>
      <c r="S1" s="450" t="n"/>
      <c r="T1" s="450" t="n"/>
      <c r="U1" s="450" t="n"/>
      <c r="V1" s="450" t="n"/>
      <c r="W1" s="450" t="n"/>
      <c r="X1" s="450" t="n"/>
      <c r="Y1" s="451" t="n"/>
      <c r="Z1" s="449" t="n"/>
      <c r="AA1" s="450" t="n"/>
      <c r="AB1" s="450" t="n"/>
      <c r="AC1" s="450" t="n"/>
      <c r="AD1" s="450" t="n"/>
      <c r="AE1" s="450" t="n"/>
      <c r="AF1" s="450" t="n"/>
      <c r="AG1" s="450" t="n"/>
      <c r="AH1" s="450" t="n"/>
      <c r="AI1" s="450" t="n"/>
      <c r="AJ1" s="450" t="n"/>
      <c r="AK1" s="450" t="n"/>
      <c r="AL1" s="450" t="n"/>
      <c r="AM1" s="451" t="n"/>
      <c r="AN1" s="449" t="n"/>
      <c r="AO1" s="450" t="n"/>
      <c r="AP1" s="450" t="n"/>
      <c r="AQ1" s="450" t="n"/>
      <c r="AR1" s="450" t="n"/>
      <c r="AS1" s="450" t="n"/>
      <c r="AT1" s="450" t="n"/>
      <c r="AU1" s="450" t="n"/>
      <c r="AV1" s="450" t="n"/>
      <c r="AW1" s="450" t="n"/>
      <c r="AX1" s="450" t="n"/>
      <c r="AY1" s="450" t="n"/>
      <c r="AZ1" s="450" t="n"/>
      <c r="BA1" s="450" t="n"/>
      <c r="BB1" s="450" t="n"/>
      <c r="BC1" s="451" t="n"/>
      <c r="BD1" s="449" t="n"/>
      <c r="BE1" s="450" t="n"/>
      <c r="BF1" s="450" t="n"/>
      <c r="BG1" s="450" t="n"/>
      <c r="BH1" s="450" t="n"/>
      <c r="BI1" s="450" t="n"/>
      <c r="BJ1" s="450" t="n"/>
      <c r="BK1" s="450" t="n"/>
      <c r="BL1" s="450" t="n"/>
      <c r="BM1" s="450" t="n"/>
      <c r="BN1" s="450" t="n"/>
      <c r="BO1" s="450" t="n"/>
      <c r="BP1" s="449" t="n"/>
      <c r="BQ1" s="450" t="n"/>
      <c r="BR1" s="450" t="n"/>
      <c r="BS1" s="450" t="n"/>
      <c r="BT1" s="450" t="n"/>
      <c r="BU1" s="450" t="n"/>
      <c r="BV1" s="450" t="n"/>
      <c r="BW1" s="450" t="n"/>
      <c r="BX1" s="450" t="n"/>
      <c r="BY1" s="450" t="n"/>
      <c r="BZ1" s="450" t="n"/>
      <c r="CA1" s="450" t="n"/>
      <c r="CB1" s="449" t="n"/>
      <c r="CC1" s="823" t="n"/>
      <c r="CD1" s="823" t="n"/>
      <c r="CE1" s="823" t="n"/>
      <c r="CF1" s="824" t="n"/>
      <c r="CG1" s="824" t="n"/>
      <c r="CH1" s="824" t="n"/>
      <c r="CI1" s="824" t="n"/>
      <c r="CJ1" s="824" t="n"/>
      <c r="CK1" s="824" t="n"/>
      <c r="CL1" s="824" t="n"/>
      <c r="CM1" s="824" t="n"/>
      <c r="CN1" s="824" t="n"/>
      <c r="CO1" s="825" t="n"/>
    </row>
    <row r="2" ht="24" customHeight="1" s="414">
      <c r="A2" s="48" t="n"/>
      <c r="B2" s="452" t="n">
        <v>2026</v>
      </c>
      <c r="C2" s="855" t="n"/>
      <c r="D2" s="855" t="n"/>
      <c r="E2" s="856" t="n"/>
      <c r="F2" s="452" t="inlineStr">
        <is>
          <t>3Q2025</t>
        </is>
      </c>
      <c r="G2" s="855" t="n"/>
      <c r="H2" s="855" t="n"/>
      <c r="I2" s="856" t="n"/>
      <c r="J2" s="452" t="inlineStr">
        <is>
          <t>4Q2025</t>
        </is>
      </c>
      <c r="K2" s="855" t="n"/>
      <c r="L2" s="855" t="n"/>
      <c r="M2" s="856" t="n"/>
      <c r="N2" s="452" t="inlineStr">
        <is>
          <t>Июль</t>
        </is>
      </c>
      <c r="O2" s="855" t="n"/>
      <c r="P2" s="855" t="n"/>
      <c r="Q2" s="855" t="n"/>
      <c r="R2" s="855" t="n"/>
      <c r="S2" s="855" t="n"/>
      <c r="T2" s="855" t="n"/>
      <c r="U2" s="855" t="n"/>
      <c r="V2" s="855" t="n"/>
      <c r="W2" s="855" t="n"/>
      <c r="X2" s="855" t="n"/>
      <c r="Y2" s="856" t="n"/>
      <c r="Z2" s="452" t="inlineStr">
        <is>
          <t>Август</t>
        </is>
      </c>
      <c r="AA2" s="855" t="n"/>
      <c r="AB2" s="855" t="n"/>
      <c r="AC2" s="855" t="n"/>
      <c r="AD2" s="855" t="n"/>
      <c r="AE2" s="855" t="n"/>
      <c r="AF2" s="855" t="n"/>
      <c r="AG2" s="855" t="n"/>
      <c r="AH2" s="855" t="n"/>
      <c r="AI2" s="855" t="n"/>
      <c r="AJ2" s="855" t="n"/>
      <c r="AK2" s="855" t="n"/>
      <c r="AL2" s="855" t="n"/>
      <c r="AM2" s="856" t="n"/>
      <c r="AN2" s="452" t="inlineStr">
        <is>
          <t>Сентябрь</t>
        </is>
      </c>
      <c r="AO2" s="855" t="n"/>
      <c r="AP2" s="855" t="n"/>
      <c r="AQ2" s="855" t="n"/>
      <c r="AR2" s="855" t="n"/>
      <c r="AS2" s="855" t="n"/>
      <c r="AT2" s="855" t="n"/>
      <c r="AU2" s="855" t="n"/>
      <c r="AV2" s="855" t="n"/>
      <c r="AW2" s="855" t="n"/>
      <c r="AX2" s="855" t="n"/>
      <c r="AY2" s="855" t="n"/>
      <c r="AZ2" s="855" t="n"/>
      <c r="BA2" s="855" t="n"/>
      <c r="BB2" s="855" t="n"/>
      <c r="BC2" s="856" t="n"/>
      <c r="BD2" s="452" t="inlineStr">
        <is>
          <t>Октябрь</t>
        </is>
      </c>
      <c r="BE2" s="855" t="n"/>
      <c r="BF2" s="855" t="n"/>
      <c r="BG2" s="855" t="n"/>
      <c r="BH2" s="855" t="n"/>
      <c r="BI2" s="855" t="n"/>
      <c r="BJ2" s="855" t="n"/>
      <c r="BK2" s="855" t="n"/>
      <c r="BL2" s="855" t="n"/>
      <c r="BM2" s="855" t="n"/>
      <c r="BN2" s="855" t="n"/>
      <c r="BO2" s="856" t="n"/>
      <c r="BP2" s="452" t="inlineStr">
        <is>
          <t>Ноябрь</t>
        </is>
      </c>
      <c r="BQ2" s="855" t="n"/>
      <c r="BR2" s="855" t="n"/>
      <c r="BS2" s="855" t="n"/>
      <c r="BT2" s="855" t="n"/>
      <c r="BU2" s="855" t="n"/>
      <c r="BV2" s="855" t="n"/>
      <c r="BW2" s="855" t="n"/>
      <c r="BX2" s="855" t="n"/>
      <c r="BY2" s="855" t="n"/>
      <c r="BZ2" s="855" t="n"/>
      <c r="CA2" s="856" t="n"/>
      <c r="CB2" s="452" t="inlineStr">
        <is>
          <t>Декабрь</t>
        </is>
      </c>
      <c r="CC2" s="855" t="n"/>
      <c r="CD2" s="855" t="n"/>
      <c r="CE2" s="855" t="n"/>
      <c r="CF2" s="855" t="n"/>
      <c r="CG2" s="855" t="n"/>
      <c r="CH2" s="855" t="n"/>
      <c r="CI2" s="855" t="n"/>
      <c r="CJ2" s="855" t="n"/>
      <c r="CK2" s="855" t="n"/>
      <c r="CL2" s="855" t="n"/>
      <c r="CM2" s="855" t="n"/>
      <c r="CN2" s="855" t="n"/>
      <c r="CO2" s="856" t="n"/>
    </row>
    <row r="3" outlineLevel="1" s="414">
      <c r="A3" s="50" t="n"/>
      <c r="B3" s="455" t="inlineStr">
        <is>
          <t>Квота</t>
        </is>
      </c>
      <c r="C3" s="856" t="n"/>
      <c r="D3" s="456" t="inlineStr">
        <is>
          <t>Факт</t>
        </is>
      </c>
      <c r="E3" s="856" t="n"/>
      <c r="F3" s="455" t="inlineStr">
        <is>
          <t>Квота</t>
        </is>
      </c>
      <c r="G3" s="856" t="n"/>
      <c r="H3" s="456" t="inlineStr">
        <is>
          <t>Факт</t>
        </is>
      </c>
      <c r="I3" s="856" t="n"/>
      <c r="J3" s="455" t="inlineStr">
        <is>
          <t>Квота</t>
        </is>
      </c>
      <c r="K3" s="856" t="n"/>
      <c r="L3" s="456" t="inlineStr">
        <is>
          <t>Факт</t>
        </is>
      </c>
      <c r="M3" s="856" t="n"/>
      <c r="N3" s="456" t="inlineStr">
        <is>
          <t>Факт</t>
        </is>
      </c>
      <c r="O3" s="856" t="n"/>
      <c r="P3" s="457" t="inlineStr">
        <is>
          <t>30.06 - 06.07</t>
        </is>
      </c>
      <c r="Q3" s="856" t="n"/>
      <c r="R3" s="457" t="inlineStr">
        <is>
          <t>07.07 - 13.07</t>
        </is>
      </c>
      <c r="S3" s="856" t="n"/>
      <c r="T3" s="457" t="inlineStr">
        <is>
          <t>14.07 - 20.07</t>
        </is>
      </c>
      <c r="U3" s="856" t="n"/>
      <c r="V3" s="457" t="inlineStr">
        <is>
          <t>21.07 - 27.07</t>
        </is>
      </c>
      <c r="W3" s="856" t="n"/>
      <c r="X3" s="457" t="inlineStr">
        <is>
          <t>28.07 - 03.08</t>
        </is>
      </c>
      <c r="Y3" s="856" t="n"/>
      <c r="Z3" s="455" t="inlineStr">
        <is>
          <t>План</t>
        </is>
      </c>
      <c r="AA3" s="856" t="n"/>
      <c r="AB3" s="456" t="inlineStr">
        <is>
          <t>Факт</t>
        </is>
      </c>
      <c r="AC3" s="856" t="n"/>
      <c r="AD3" s="457" t="inlineStr">
        <is>
          <t>04.08 - 10.08</t>
        </is>
      </c>
      <c r="AE3" s="856" t="n"/>
      <c r="AF3" s="457" t="inlineStr">
        <is>
          <t>11.08 - 17.08</t>
        </is>
      </c>
      <c r="AG3" s="856" t="n"/>
      <c r="AH3" s="457" t="inlineStr">
        <is>
          <t>18.08 - 24.08</t>
        </is>
      </c>
      <c r="AI3" s="856" t="n"/>
      <c r="AJ3" s="457" t="inlineStr">
        <is>
          <t>25.08 - 31.08</t>
        </is>
      </c>
      <c r="AK3" s="856" t="n"/>
      <c r="AL3" s="458" t="n"/>
      <c r="AM3" s="857" t="n"/>
      <c r="AN3" s="455" t="inlineStr">
        <is>
          <t>План</t>
        </is>
      </c>
      <c r="AO3" s="856" t="n"/>
      <c r="AP3" s="456" t="inlineStr">
        <is>
          <t>Факт</t>
        </is>
      </c>
      <c r="AQ3" s="856" t="n"/>
      <c r="AR3" s="457" t="inlineStr">
        <is>
          <t>01-07.09</t>
        </is>
      </c>
      <c r="AS3" s="856" t="n"/>
      <c r="AT3" s="457" t="inlineStr">
        <is>
          <t>08.09 - 14.09</t>
        </is>
      </c>
      <c r="AU3" s="856" t="n"/>
      <c r="AV3" s="457" t="inlineStr">
        <is>
          <t>15.09 - 21.09</t>
        </is>
      </c>
      <c r="AW3" s="856" t="n"/>
      <c r="AX3" s="457" t="inlineStr">
        <is>
          <t>22.09 - 28.09</t>
        </is>
      </c>
      <c r="AY3" s="856" t="n"/>
      <c r="AZ3" s="457" t="inlineStr">
        <is>
          <t>29.09 - 05.10</t>
        </is>
      </c>
      <c r="BA3" s="856" t="n"/>
      <c r="BB3" s="459" t="n">
        <v>45930</v>
      </c>
      <c r="BC3" s="856" t="n"/>
      <c r="BD3" s="455" t="inlineStr">
        <is>
          <t>Квота</t>
        </is>
      </c>
      <c r="BE3" s="856" t="n"/>
      <c r="BF3" s="456" t="inlineStr">
        <is>
          <t>Факт</t>
        </is>
      </c>
      <c r="BG3" s="856" t="n"/>
      <c r="BH3" s="457" t="inlineStr">
        <is>
          <t>06.10 - 12.10</t>
        </is>
      </c>
      <c r="BI3" s="856" t="n"/>
      <c r="BJ3" s="457" t="inlineStr">
        <is>
          <t>13.10 - 19.10</t>
        </is>
      </c>
      <c r="BK3" s="856" t="n"/>
      <c r="BL3" s="457" t="inlineStr">
        <is>
          <t>20.10 - 26.10</t>
        </is>
      </c>
      <c r="BM3" s="856" t="n"/>
      <c r="BN3" s="457" t="inlineStr">
        <is>
          <t>27.10 - 02.11</t>
        </is>
      </c>
      <c r="BO3" s="856" t="n"/>
      <c r="BP3" s="455" t="inlineStr">
        <is>
          <t>Квота</t>
        </is>
      </c>
      <c r="BQ3" s="856" t="n"/>
      <c r="BR3" s="456" t="inlineStr">
        <is>
          <t>Факт</t>
        </is>
      </c>
      <c r="BS3" s="856" t="n"/>
      <c r="BT3" s="457" t="inlineStr">
        <is>
          <t>03.11 - 09.11</t>
        </is>
      </c>
      <c r="BU3" s="856" t="n"/>
      <c r="BV3" s="457" t="inlineStr">
        <is>
          <t>10.11 - 16.11</t>
        </is>
      </c>
      <c r="BW3" s="856" t="n"/>
      <c r="BX3" s="457" t="inlineStr">
        <is>
          <t>17.11 - 23.11</t>
        </is>
      </c>
      <c r="BY3" s="856" t="n"/>
      <c r="BZ3" s="457" t="inlineStr">
        <is>
          <t>24.11 - 30.11</t>
        </is>
      </c>
      <c r="CA3" s="856" t="n"/>
      <c r="CB3" s="455" t="inlineStr">
        <is>
          <t>Квота</t>
        </is>
      </c>
      <c r="CC3" s="856" t="n"/>
      <c r="CD3" s="418" t="inlineStr">
        <is>
          <t>Факт</t>
        </is>
      </c>
      <c r="CE3" s="857" t="n"/>
      <c r="CF3" s="421" t="inlineStr">
        <is>
          <t>01.12 - 07.12</t>
        </is>
      </c>
      <c r="CG3" s="857" t="n"/>
      <c r="CH3" s="421" t="inlineStr">
        <is>
          <t>08.12 - 14.12</t>
        </is>
      </c>
      <c r="CI3" s="857" t="n"/>
      <c r="CJ3" s="421" t="inlineStr">
        <is>
          <t>15.12 - 21.12</t>
        </is>
      </c>
      <c r="CK3" s="857" t="n"/>
      <c r="CL3" s="421" t="inlineStr">
        <is>
          <t>22.12 - 28.12</t>
        </is>
      </c>
      <c r="CM3" s="857" t="n"/>
      <c r="CN3" s="421" t="inlineStr">
        <is>
          <t>29.12 - 30.12</t>
        </is>
      </c>
      <c r="CO3" s="857" t="n"/>
    </row>
    <row r="4" outlineLevel="1" s="414">
      <c r="A4" s="460" t="n"/>
      <c r="B4" s="461" t="inlineStr">
        <is>
          <t>MQL</t>
        </is>
      </c>
      <c r="C4" s="461" t="inlineStr">
        <is>
          <t>SQL</t>
        </is>
      </c>
      <c r="D4" s="461" t="inlineStr">
        <is>
          <t>MQL</t>
        </is>
      </c>
      <c r="E4" s="461" t="inlineStr">
        <is>
          <t>SQL</t>
        </is>
      </c>
      <c r="F4" s="461" t="inlineStr">
        <is>
          <t>MQL</t>
        </is>
      </c>
      <c r="G4" s="461" t="inlineStr">
        <is>
          <t>SQL</t>
        </is>
      </c>
      <c r="H4" s="461" t="inlineStr">
        <is>
          <t>MQL</t>
        </is>
      </c>
      <c r="I4" s="461" t="inlineStr">
        <is>
          <t>SQL</t>
        </is>
      </c>
      <c r="J4" s="461" t="inlineStr">
        <is>
          <t>MQL</t>
        </is>
      </c>
      <c r="K4" s="461" t="inlineStr">
        <is>
          <t>SQL</t>
        </is>
      </c>
      <c r="L4" s="461" t="inlineStr">
        <is>
          <t>MQL</t>
        </is>
      </c>
      <c r="M4" s="461" t="inlineStr">
        <is>
          <t>SQL</t>
        </is>
      </c>
      <c r="N4" s="462" t="inlineStr">
        <is>
          <t>MQL</t>
        </is>
      </c>
      <c r="O4" s="462" t="inlineStr">
        <is>
          <t>SQL</t>
        </is>
      </c>
      <c r="P4" s="463" t="inlineStr">
        <is>
          <t>MQL</t>
        </is>
      </c>
      <c r="Q4" s="463" t="inlineStr">
        <is>
          <t>SQL</t>
        </is>
      </c>
      <c r="R4" s="463" t="inlineStr">
        <is>
          <t>MQL</t>
        </is>
      </c>
      <c r="S4" s="463" t="inlineStr">
        <is>
          <t>SQL</t>
        </is>
      </c>
      <c r="T4" s="463" t="inlineStr">
        <is>
          <t>MQL</t>
        </is>
      </c>
      <c r="U4" s="463" t="inlineStr">
        <is>
          <t>SQL</t>
        </is>
      </c>
      <c r="V4" s="463" t="inlineStr">
        <is>
          <t>MQL</t>
        </is>
      </c>
      <c r="W4" s="463" t="inlineStr">
        <is>
          <t>SQL</t>
        </is>
      </c>
      <c r="X4" s="463" t="inlineStr">
        <is>
          <t>MQL</t>
        </is>
      </c>
      <c r="Y4" s="463" t="inlineStr">
        <is>
          <t>SQL</t>
        </is>
      </c>
      <c r="Z4" s="463" t="inlineStr">
        <is>
          <t>MQL</t>
        </is>
      </c>
      <c r="AA4" s="463" t="inlineStr">
        <is>
          <t>SQL</t>
        </is>
      </c>
      <c r="AB4" s="462" t="inlineStr">
        <is>
          <t>MQL</t>
        </is>
      </c>
      <c r="AC4" s="462" t="inlineStr">
        <is>
          <t>SQL</t>
        </is>
      </c>
      <c r="AD4" s="463" t="inlineStr">
        <is>
          <t>MQL</t>
        </is>
      </c>
      <c r="AE4" s="463" t="inlineStr">
        <is>
          <t>SQL</t>
        </is>
      </c>
      <c r="AF4" s="463" t="inlineStr">
        <is>
          <t>MQL</t>
        </is>
      </c>
      <c r="AG4" s="463" t="inlineStr">
        <is>
          <t>SQL</t>
        </is>
      </c>
      <c r="AH4" s="463" t="inlineStr">
        <is>
          <t>MQL</t>
        </is>
      </c>
      <c r="AI4" s="463" t="inlineStr">
        <is>
          <t>SQL</t>
        </is>
      </c>
      <c r="AJ4" s="463" t="inlineStr">
        <is>
          <t>MQL</t>
        </is>
      </c>
      <c r="AK4" s="463" t="inlineStr">
        <is>
          <t>SQL</t>
        </is>
      </c>
      <c r="AL4" s="61" t="n"/>
      <c r="AM4" s="62" t="n"/>
      <c r="AN4" s="463" t="inlineStr">
        <is>
          <t>MQL</t>
        </is>
      </c>
      <c r="AO4" s="463" t="inlineStr">
        <is>
          <t>SQL</t>
        </is>
      </c>
      <c r="AP4" s="462" t="inlineStr">
        <is>
          <t>MQL</t>
        </is>
      </c>
      <c r="AQ4" s="462" t="inlineStr">
        <is>
          <t>SQL</t>
        </is>
      </c>
      <c r="AR4" s="463" t="inlineStr">
        <is>
          <t>MQL</t>
        </is>
      </c>
      <c r="AS4" s="463" t="inlineStr">
        <is>
          <t>SQL</t>
        </is>
      </c>
      <c r="AT4" s="463" t="inlineStr">
        <is>
          <t>MQL</t>
        </is>
      </c>
      <c r="AU4" s="463" t="inlineStr">
        <is>
          <t>MQL</t>
        </is>
      </c>
      <c r="AV4" s="463" t="inlineStr">
        <is>
          <t>MQL</t>
        </is>
      </c>
      <c r="AW4" s="463" t="inlineStr">
        <is>
          <t>SQL</t>
        </is>
      </c>
      <c r="AX4" s="463" t="inlineStr">
        <is>
          <t>MQL</t>
        </is>
      </c>
      <c r="AY4" s="463" t="inlineStr">
        <is>
          <t>SQL</t>
        </is>
      </c>
      <c r="AZ4" s="463" t="inlineStr">
        <is>
          <t>MQL</t>
        </is>
      </c>
      <c r="BA4" s="463" t="inlineStr">
        <is>
          <t>SQL</t>
        </is>
      </c>
      <c r="BB4" s="463" t="inlineStr">
        <is>
          <t>MQL</t>
        </is>
      </c>
      <c r="BC4" s="463" t="inlineStr">
        <is>
          <t>SQL</t>
        </is>
      </c>
      <c r="BD4" s="463" t="inlineStr">
        <is>
          <t>MQL</t>
        </is>
      </c>
      <c r="BE4" s="463" t="inlineStr">
        <is>
          <t>SQL</t>
        </is>
      </c>
      <c r="BF4" s="462" t="inlineStr">
        <is>
          <t>MQL</t>
        </is>
      </c>
      <c r="BG4" s="462" t="inlineStr">
        <is>
          <t>SQL</t>
        </is>
      </c>
      <c r="BH4" s="463" t="inlineStr">
        <is>
          <t>MQL</t>
        </is>
      </c>
      <c r="BI4" s="463" t="inlineStr">
        <is>
          <t>SQL</t>
        </is>
      </c>
      <c r="BJ4" s="463" t="inlineStr">
        <is>
          <t>MQL</t>
        </is>
      </c>
      <c r="BK4" s="463" t="inlineStr">
        <is>
          <t>SQL</t>
        </is>
      </c>
      <c r="BL4" s="463" t="inlineStr">
        <is>
          <t>MQL</t>
        </is>
      </c>
      <c r="BM4" s="463" t="inlineStr">
        <is>
          <t>SQL</t>
        </is>
      </c>
      <c r="BN4" s="463" t="inlineStr">
        <is>
          <t>MQL</t>
        </is>
      </c>
      <c r="BO4" s="463" t="inlineStr">
        <is>
          <t>SQL</t>
        </is>
      </c>
      <c r="BP4" s="463" t="inlineStr">
        <is>
          <t>MQL</t>
        </is>
      </c>
      <c r="BQ4" s="463" t="inlineStr">
        <is>
          <t>SQL</t>
        </is>
      </c>
      <c r="BR4" s="462" t="inlineStr">
        <is>
          <t>MQL</t>
        </is>
      </c>
      <c r="BS4" s="462" t="inlineStr">
        <is>
          <t>SQL</t>
        </is>
      </c>
      <c r="BT4" s="463" t="inlineStr">
        <is>
          <t>MQL</t>
        </is>
      </c>
      <c r="BU4" s="463" t="inlineStr">
        <is>
          <t>SQL</t>
        </is>
      </c>
      <c r="BV4" s="463" t="inlineStr">
        <is>
          <t>MQL</t>
        </is>
      </c>
      <c r="BW4" s="463" t="inlineStr">
        <is>
          <t>SQL</t>
        </is>
      </c>
      <c r="BX4" s="463" t="inlineStr">
        <is>
          <t>MQL</t>
        </is>
      </c>
      <c r="BY4" s="463" t="inlineStr">
        <is>
          <t>SQL</t>
        </is>
      </c>
      <c r="BZ4" s="463" t="inlineStr">
        <is>
          <t>MQL</t>
        </is>
      </c>
      <c r="CA4" s="463" t="inlineStr">
        <is>
          <t>SQL</t>
        </is>
      </c>
      <c r="CB4" s="463" t="inlineStr">
        <is>
          <t>MQL</t>
        </is>
      </c>
      <c r="CC4" s="62" t="inlineStr">
        <is>
          <t>SQL</t>
        </is>
      </c>
      <c r="CD4" s="63" t="inlineStr">
        <is>
          <t>MQL</t>
        </is>
      </c>
      <c r="CE4" s="64" t="inlineStr">
        <is>
          <t>SQL</t>
        </is>
      </c>
      <c r="CF4" s="65" t="inlineStr">
        <is>
          <t>MQL</t>
        </is>
      </c>
      <c r="CG4" s="66" t="inlineStr">
        <is>
          <t>SQL</t>
        </is>
      </c>
      <c r="CH4" s="65" t="inlineStr">
        <is>
          <t>MQL</t>
        </is>
      </c>
      <c r="CI4" s="66" t="inlineStr">
        <is>
          <t>SQL</t>
        </is>
      </c>
      <c r="CJ4" s="65" t="inlineStr">
        <is>
          <t>MQL</t>
        </is>
      </c>
      <c r="CK4" s="66" t="inlineStr">
        <is>
          <t>SQL</t>
        </is>
      </c>
      <c r="CL4" s="65" t="inlineStr">
        <is>
          <t>MQL</t>
        </is>
      </c>
      <c r="CM4" s="66" t="inlineStr">
        <is>
          <t>SQL</t>
        </is>
      </c>
      <c r="CN4" s="65" t="inlineStr">
        <is>
          <t>MQL</t>
        </is>
      </c>
      <c r="CO4" s="66" t="inlineStr">
        <is>
          <t>SQL</t>
        </is>
      </c>
    </row>
    <row r="5" outlineLevel="1" s="414">
      <c r="A5" s="464" t="inlineStr">
        <is>
          <t>Лиды</t>
        </is>
      </c>
      <c r="B5" s="465">
        <f>'Продукт 2'!B11+'Продукт 3'!B11</f>
        <v/>
      </c>
      <c r="C5" s="465">
        <f>'Продукт 2'!D11+'Продукт 3'!D11</f>
        <v/>
      </c>
      <c r="D5" s="465">
        <f>SUM(N5,AB5,AP5,BF5,BR5,CD5)</f>
        <v/>
      </c>
      <c r="E5" s="465">
        <f>SUM(O5,AC5,AQ5,BG5,BS5,CE5)</f>
        <v/>
      </c>
      <c r="F5" s="465">
        <f>'Продукт 2'!B6+'Продукт 2'!B7+'Продукт 2'!B8+'Продукт 3'!B6+'Продукт 3'!B7+'Продукт 3'!B8</f>
        <v/>
      </c>
      <c r="G5" s="465">
        <f>'Продукт 2'!D6+'Продукт 2'!D7+'Продукт 2'!D8</f>
        <v/>
      </c>
      <c r="H5" s="465">
        <f>AB5+AP5+BF5</f>
        <v/>
      </c>
      <c r="I5" s="465">
        <f>AC5+AQ5+BG5</f>
        <v/>
      </c>
      <c r="J5" s="465">
        <f>'Продукт 2'!B8+'Продукт 2'!B9+'Продукт 2'!B10+'Продукт 3'!B8+'Продукт 3'!B9+'Продукт 3'!B10</f>
        <v/>
      </c>
      <c r="K5" s="465">
        <f>'Продукт 2'!D8+'Продукт 2'!D9+'Продукт 2'!D10+'Продукт 3'!D8+'Продукт 3'!D9+'Продукт 3'!D10</f>
        <v/>
      </c>
      <c r="L5" s="465">
        <f>BF5+BR5+CD5</f>
        <v/>
      </c>
      <c r="M5" s="465">
        <f>BG5+BS5+CE5</f>
        <v/>
      </c>
      <c r="N5" s="466">
        <f>SUM(N7:N20)</f>
        <v/>
      </c>
      <c r="O5" s="466">
        <f>SUM(O7:O20)</f>
        <v/>
      </c>
      <c r="P5" s="467">
        <f>SUM(P7:P20)</f>
        <v/>
      </c>
      <c r="Q5" s="467">
        <f>SUM(Q7:Q20)</f>
        <v/>
      </c>
      <c r="R5" s="467">
        <f>SUM(R7:R20)</f>
        <v/>
      </c>
      <c r="S5" s="467">
        <f>SUM(S7:S20)</f>
        <v/>
      </c>
      <c r="T5" s="467">
        <f>SUM(T7:T20)</f>
        <v/>
      </c>
      <c r="U5" s="467">
        <f>SUM(U7:U20)</f>
        <v/>
      </c>
      <c r="V5" s="467">
        <f>SUM(V7:V20)</f>
        <v/>
      </c>
      <c r="W5" s="467">
        <f>SUM(W7:W20)</f>
        <v/>
      </c>
      <c r="X5" s="467">
        <f>SUM(X7:X20)</f>
        <v/>
      </c>
      <c r="Y5" s="467">
        <f>SUM(Y7:Y20)</f>
        <v/>
      </c>
      <c r="Z5" s="467">
        <f>'Продукт 2'!B6+'Продукт 3'!B6+'Продукт 1'!B6</f>
        <v/>
      </c>
      <c r="AA5" s="467">
        <f>'Продукт 2'!D6+'Продукт 3'!D6+'Продукт 1'!D6</f>
        <v/>
      </c>
      <c r="AB5" s="466">
        <f>SUM(AB7:AB20)</f>
        <v/>
      </c>
      <c r="AC5" s="466">
        <f>SUM(AC7:AC20)</f>
        <v/>
      </c>
      <c r="AD5" s="467">
        <f>SUM(AD7:AD20)</f>
        <v/>
      </c>
      <c r="AE5" s="467">
        <f>SUM(AE7:AE20)</f>
        <v/>
      </c>
      <c r="AF5" s="467">
        <f>SUM(AF7:AF20)</f>
        <v/>
      </c>
      <c r="AG5" s="467">
        <f>SUM(AG7:AG20)</f>
        <v/>
      </c>
      <c r="AH5" s="467">
        <f>SUM(AH7:AH20)</f>
        <v/>
      </c>
      <c r="AI5" s="467">
        <f>SUM(AI7:AI20)</f>
        <v/>
      </c>
      <c r="AJ5" s="467">
        <f>SUM(AJ7:AJ20)</f>
        <v/>
      </c>
      <c r="AK5" s="467">
        <f>SUM(AK7:AK20)</f>
        <v/>
      </c>
      <c r="AL5" s="73" t="n"/>
      <c r="AM5" s="71" t="n"/>
      <c r="AN5" s="467">
        <f>'Продукт 2'!B7+'Продукт 3'!B7+'Продукт 1'!B7</f>
        <v/>
      </c>
      <c r="AO5" s="467">
        <f>'Продукт 2'!D7+'Продукт 3'!D7+'Продукт 1'!D7</f>
        <v/>
      </c>
      <c r="AP5" s="466">
        <f>SUM(AP7:AP20)</f>
        <v/>
      </c>
      <c r="AQ5" s="466">
        <f>SUM(AQ7:AQ20)</f>
        <v/>
      </c>
      <c r="AR5" s="467">
        <f>SUM(AR7:AR20)</f>
        <v/>
      </c>
      <c r="AS5" s="467">
        <f>SUM(AS7:AS20)</f>
        <v/>
      </c>
      <c r="AT5" s="467">
        <f>SUM(AT7:AT20)</f>
        <v/>
      </c>
      <c r="AU5" s="467">
        <f>SUM(AU7:AU20)</f>
        <v/>
      </c>
      <c r="AV5" s="467">
        <f>SUM(AV7:AV20)</f>
        <v/>
      </c>
      <c r="AW5" s="467">
        <f>SUM(AW7:AW20)</f>
        <v/>
      </c>
      <c r="AX5" s="467">
        <f>SUM(AX7:AX20)</f>
        <v/>
      </c>
      <c r="AY5" s="467">
        <f>SUM(AY7:AY20)</f>
        <v/>
      </c>
      <c r="AZ5" s="467">
        <f>SUM(AZ7:AZ20)</f>
        <v/>
      </c>
      <c r="BA5" s="467">
        <f>SUM(BA7:BA20)</f>
        <v/>
      </c>
      <c r="BB5" s="467">
        <f>SUM(BB7:BB20)</f>
        <v/>
      </c>
      <c r="BC5" s="467">
        <f>SUM(BC7:BC20)</f>
        <v/>
      </c>
      <c r="BD5" s="467">
        <f>'Продукт 2'!B8+'Продукт 3'!B8</f>
        <v/>
      </c>
      <c r="BE5" s="467">
        <f>'Продукт 2'!D8+'Продукт 3'!D8</f>
        <v/>
      </c>
      <c r="BF5" s="466">
        <f>SUM(BF7:BF20)</f>
        <v/>
      </c>
      <c r="BG5" s="466">
        <f>SUM(BG7:BG20)</f>
        <v/>
      </c>
      <c r="BH5" s="467">
        <f>SUM(BH7:BH20)</f>
        <v/>
      </c>
      <c r="BI5" s="467">
        <f>SUM(BI7:BI20)</f>
        <v/>
      </c>
      <c r="BJ5" s="467">
        <f>SUM(BJ7:BJ20)</f>
        <v/>
      </c>
      <c r="BK5" s="467">
        <f>SUM(BK7:BK20)</f>
        <v/>
      </c>
      <c r="BL5" s="467">
        <f>SUM(BL7:BL20)</f>
        <v/>
      </c>
      <c r="BM5" s="467">
        <f>SUM(BM7:BM20)</f>
        <v/>
      </c>
      <c r="BN5" s="467">
        <f>SUM(BN7:BN20)</f>
        <v/>
      </c>
      <c r="BO5" s="467">
        <f>SUM(BO7:BO20)</f>
        <v/>
      </c>
      <c r="BP5" s="467">
        <f>'Продукт 2'!B9+'Продукт 3'!B9</f>
        <v/>
      </c>
      <c r="BQ5" s="467">
        <f>'Продукт 2'!D9+'Продукт 3'!D9</f>
        <v/>
      </c>
      <c r="BR5" s="466">
        <f>SUM(BR7:BR20)</f>
        <v/>
      </c>
      <c r="BS5" s="466">
        <f>SUM(BS7:BS20)</f>
        <v/>
      </c>
      <c r="BT5" s="467">
        <f>SUM(BT7:BT20)</f>
        <v/>
      </c>
      <c r="BU5" s="467">
        <f>SUM(BU7:BU20)</f>
        <v/>
      </c>
      <c r="BV5" s="467">
        <f>SUM(BV7:BV20)</f>
        <v/>
      </c>
      <c r="BW5" s="467">
        <f>SUM(BW7:BW20)</f>
        <v/>
      </c>
      <c r="BX5" s="467">
        <f>SUM(BX7:BX20)</f>
        <v/>
      </c>
      <c r="BY5" s="467">
        <f>SUM(BY7:BY20)</f>
        <v/>
      </c>
      <c r="BZ5" s="467">
        <f>SUM(BZ7:BZ20)</f>
        <v/>
      </c>
      <c r="CA5" s="467">
        <f>SUM(CA7:CA20)</f>
        <v/>
      </c>
      <c r="CB5" s="467">
        <f>'Продукт 2'!B10+'Продукт 3'!B10</f>
        <v/>
      </c>
      <c r="CC5" s="73">
        <f>'Продукт 2'!D10+'Продукт 3'!D10</f>
        <v/>
      </c>
      <c r="CD5" s="74">
        <f>SUM(CD7:CD20)</f>
        <v/>
      </c>
      <c r="CE5" s="75">
        <f>SUM(CE7:CE20)</f>
        <v/>
      </c>
      <c r="CF5" s="76">
        <f>SUM(CF7:CF20)</f>
        <v/>
      </c>
      <c r="CG5" s="77">
        <f>SUM(CG7:CG20)</f>
        <v/>
      </c>
      <c r="CH5" s="78">
        <f>SUM(CH7:CH20)</f>
        <v/>
      </c>
      <c r="CI5" s="77">
        <f>SUM(CI7:CI20)</f>
        <v/>
      </c>
      <c r="CJ5" s="78">
        <f>SUM(CJ7:CJ20)</f>
        <v/>
      </c>
      <c r="CK5" s="77">
        <f>SUM(CK7:CK20)</f>
        <v/>
      </c>
      <c r="CL5" s="78">
        <f>SUM(CL7:CL20)</f>
        <v/>
      </c>
      <c r="CM5" s="77">
        <f>SUM(CM7:CM20)</f>
        <v/>
      </c>
      <c r="CN5" s="78">
        <f>SUM(CN7:CN20)</f>
        <v/>
      </c>
      <c r="CO5" s="77">
        <f>SUM(CO7:CO20)</f>
        <v/>
      </c>
    </row>
    <row r="6" outlineLevel="1" ht="33.75" customHeight="1" s="414">
      <c r="A6" s="468" t="inlineStr">
        <is>
          <t xml:space="preserve">MQL-&gt;SQL 
</t>
        </is>
      </c>
      <c r="B6" s="469" t="n">
        <v>0.4</v>
      </c>
      <c r="C6" s="856" t="n"/>
      <c r="D6" s="470">
        <f>IFERROR(E5/D5,0)</f>
        <v/>
      </c>
      <c r="E6" s="856" t="n"/>
      <c r="F6" s="470">
        <f>IFERROR(G5/F5,0)</f>
        <v/>
      </c>
      <c r="G6" s="856" t="n"/>
      <c r="H6" s="470">
        <f>IFERROR(I5/H5,0)</f>
        <v/>
      </c>
      <c r="I6" s="856" t="n"/>
      <c r="J6" s="470">
        <f>IFERROR(K5/J5,0)</f>
        <v/>
      </c>
      <c r="K6" s="856" t="n"/>
      <c r="L6" s="470">
        <f>IFERROR(M5/L5,0)</f>
        <v/>
      </c>
      <c r="M6" s="856" t="n"/>
      <c r="N6" s="471">
        <f>IFERROR(O5/N5,0)</f>
        <v/>
      </c>
      <c r="O6" s="856" t="n"/>
      <c r="P6" s="472">
        <f>IFERROR(Q5/P5,0)</f>
        <v/>
      </c>
      <c r="Q6" s="856" t="n"/>
      <c r="R6" s="472">
        <f>IFERROR(S5/R5,0)</f>
        <v/>
      </c>
      <c r="S6" s="856" t="n"/>
      <c r="T6" s="472">
        <f>IFERROR(U5/T5,0)</f>
        <v/>
      </c>
      <c r="U6" s="856" t="n"/>
      <c r="V6" s="472">
        <f>IFERROR(W5/V5,0)</f>
        <v/>
      </c>
      <c r="W6" s="856" t="n"/>
      <c r="X6" s="472">
        <f>IFERROR(Y5/X5,0)</f>
        <v/>
      </c>
      <c r="Y6" s="856" t="n"/>
      <c r="Z6" s="473">
        <f>IFERROR(AA5/Z5,0)</f>
        <v/>
      </c>
      <c r="AA6" s="856" t="n"/>
      <c r="AB6" s="471">
        <f>IFERROR(AC5/AB5,0)</f>
        <v/>
      </c>
      <c r="AC6" s="856" t="n"/>
      <c r="AD6" s="471">
        <f>IFERROR(AE5/AD5,0)</f>
        <v/>
      </c>
      <c r="AE6" s="856" t="n"/>
      <c r="AF6" s="471">
        <f>IFERROR(AG5/AF5,0)</f>
        <v/>
      </c>
      <c r="AG6" s="856" t="n"/>
      <c r="AH6" s="471">
        <f>IFERROR(AI5/AH5,0)</f>
        <v/>
      </c>
      <c r="AI6" s="856" t="n"/>
      <c r="AJ6" s="471">
        <f>IFERROR(AK5/AJ5,0)</f>
        <v/>
      </c>
      <c r="AK6" s="856" t="n"/>
      <c r="AL6" s="474" t="n"/>
      <c r="AM6" s="857" t="n"/>
      <c r="AN6" s="473">
        <f>IFERROR(AO5/AN5,0)</f>
        <v/>
      </c>
      <c r="AO6" s="856" t="n"/>
      <c r="AP6" s="471">
        <f>IFERROR(AQ5/AP5,0)</f>
        <v/>
      </c>
      <c r="AQ6" s="856" t="n"/>
      <c r="AR6" s="471">
        <f>IFERROR(AS5/AR5,0)</f>
        <v/>
      </c>
      <c r="AS6" s="856" t="n"/>
      <c r="AT6" s="471">
        <f>IFERROR(AU5/AT5,0)</f>
        <v/>
      </c>
      <c r="AU6" s="856" t="n"/>
      <c r="AV6" s="471">
        <f>IFERROR(AW5/AV5,0)</f>
        <v/>
      </c>
      <c r="AW6" s="856" t="n"/>
      <c r="AX6" s="471">
        <f>IFERROR(AY5/AX5,0)</f>
        <v/>
      </c>
      <c r="AY6" s="856" t="n"/>
      <c r="AZ6" s="471">
        <f>IFERROR(BA5/AZ5,0)</f>
        <v/>
      </c>
      <c r="BA6" s="856" t="n"/>
      <c r="BB6" s="471">
        <f>IFERROR(BC5/BB5,0)</f>
        <v/>
      </c>
      <c r="BC6" s="856" t="n"/>
      <c r="BD6" s="473">
        <f>IFERROR(BE5/BD5,0)</f>
        <v/>
      </c>
      <c r="BE6" s="856" t="n"/>
      <c r="BF6" s="471">
        <f>IFERROR(BG5/BF5,0)</f>
        <v/>
      </c>
      <c r="BG6" s="856" t="n"/>
      <c r="BH6" s="471">
        <f>IFERROR(BI5/BH5,0)</f>
        <v/>
      </c>
      <c r="BI6" s="856" t="n"/>
      <c r="BJ6" s="471">
        <f>IFERROR(BK5/BJ5,0)</f>
        <v/>
      </c>
      <c r="BK6" s="856" t="n"/>
      <c r="BL6" s="471">
        <f>IFERROR(BM5/BL5,0)</f>
        <v/>
      </c>
      <c r="BM6" s="856" t="n"/>
      <c r="BN6" s="471">
        <f>IFERROR(BO5/BN5,0)</f>
        <v/>
      </c>
      <c r="BO6" s="856" t="n"/>
      <c r="BP6" s="471">
        <f>IFERROR(BQ5/BP5,0)</f>
        <v/>
      </c>
      <c r="BQ6" s="856" t="n"/>
      <c r="BR6" s="471">
        <f>IFERROR(BS5/BR5,0)</f>
        <v/>
      </c>
      <c r="BS6" s="856" t="n"/>
      <c r="BT6" s="471">
        <f>IFERROR(BU5/BT5,0)</f>
        <v/>
      </c>
      <c r="BU6" s="856" t="n"/>
      <c r="BV6" s="471">
        <f>IFERROR(BW5/BV5,0)</f>
        <v/>
      </c>
      <c r="BW6" s="856" t="n"/>
      <c r="BX6" s="471">
        <f>IFERROR(BY5/BX5,0)</f>
        <v/>
      </c>
      <c r="BY6" s="856" t="n"/>
      <c r="BZ6" s="471">
        <f>IFERROR(CA5/BZ5,0)</f>
        <v/>
      </c>
      <c r="CA6" s="856" t="n"/>
      <c r="CB6" s="471">
        <f>IFERROR(CC5/CB5,0)</f>
        <v/>
      </c>
      <c r="CC6" s="856" t="n"/>
      <c r="CD6" s="423">
        <f>IFERROR(CE5/CD5,0)</f>
        <v/>
      </c>
      <c r="CE6" s="857" t="n"/>
      <c r="CF6" s="425">
        <f>IFERROR(CG5/CF5,0)</f>
        <v/>
      </c>
      <c r="CG6" s="857" t="n"/>
      <c r="CH6" s="425">
        <f>IFERROR(CI5/CH5,0)</f>
        <v/>
      </c>
      <c r="CI6" s="857" t="n"/>
      <c r="CJ6" s="425">
        <f>IFERROR(CK5/CJ5,0)</f>
        <v/>
      </c>
      <c r="CK6" s="857" t="n"/>
      <c r="CL6" s="425">
        <f>IFERROR(CM5/CL5,0)</f>
        <v/>
      </c>
      <c r="CM6" s="857" t="n"/>
      <c r="CN6" s="425">
        <f>IFERROR(CO5/CN5,0)</f>
        <v/>
      </c>
      <c r="CO6" s="857" t="n"/>
    </row>
    <row r="7" outlineLevel="1" s="414">
      <c r="A7" s="475" t="inlineStr">
        <is>
          <t>SEO</t>
        </is>
      </c>
      <c r="B7" s="87" t="n"/>
      <c r="C7" s="88" t="n"/>
      <c r="D7" s="476">
        <f>SUM(N7,AB7,AP7,BF7,BR7,CD7)</f>
        <v/>
      </c>
      <c r="E7" s="476">
        <f>SUM(O7,AC7,AQ7,BG7,BS7,CE7)</f>
        <v/>
      </c>
      <c r="F7" s="87" t="n"/>
      <c r="G7" s="88" t="n"/>
      <c r="H7" s="476">
        <f>N7+AB7+AP7</f>
        <v/>
      </c>
      <c r="I7" s="476">
        <f>O7+AC7+AQ7</f>
        <v/>
      </c>
      <c r="J7" s="87" t="n"/>
      <c r="K7" s="88" t="n"/>
      <c r="L7" s="476">
        <f>BF7+BR7+CD7</f>
        <v/>
      </c>
      <c r="M7" s="476">
        <f>BG7+BS7+CE7</f>
        <v/>
      </c>
      <c r="N7" s="477">
        <f>P7+R7+T7+V7+X7</f>
        <v/>
      </c>
      <c r="O7" s="477">
        <f>Q7+S7+U7+Y7</f>
        <v/>
      </c>
      <c r="P7" s="457" t="n">
        <v>0</v>
      </c>
      <c r="Q7" s="457" t="n">
        <v>0</v>
      </c>
      <c r="R7" s="457" t="n">
        <v>0</v>
      </c>
      <c r="S7" s="457" t="n">
        <v>0</v>
      </c>
      <c r="T7" s="457" t="n">
        <v>1</v>
      </c>
      <c r="U7" s="457" t="n">
        <v>1</v>
      </c>
      <c r="V7" s="457" t="n">
        <v>1</v>
      </c>
      <c r="W7" s="457" t="n">
        <v>0</v>
      </c>
      <c r="X7" s="457" t="n">
        <v>1</v>
      </c>
      <c r="Y7" s="457" t="n">
        <v>1</v>
      </c>
      <c r="Z7" s="478" t="n"/>
      <c r="AA7" s="479" t="n"/>
      <c r="AB7" s="477">
        <f>AD7+AF7+AH7+AJ7+AL7</f>
        <v/>
      </c>
      <c r="AC7" s="477">
        <f>AE7+AG7+AI7+AM7</f>
        <v/>
      </c>
      <c r="AD7" s="457">
        <f>'Каналы продукт 1'!AF7+'Каналы продукт 2'!AF7+'Каналы продукт 3'!AF7</f>
        <v/>
      </c>
      <c r="AE7" s="457">
        <f>'Каналы продукт 1'!AG7+'Каналы продукт 2'!AG7+'Каналы продукт 3'!AG7</f>
        <v/>
      </c>
      <c r="AF7" s="457">
        <f>'Каналы продукт 1'!AH7+'Каналы продукт 2'!AH7+'Каналы продукт 3'!AH7</f>
        <v/>
      </c>
      <c r="AG7" s="457">
        <f>'Каналы продукт 1'!AI7+'Каналы продукт 2'!AI7+'Каналы продукт 3'!AI7</f>
        <v/>
      </c>
      <c r="AH7" s="457">
        <f>'Каналы продукт 1'!AJ7+'Каналы продукт 2'!AJ7+'Каналы продукт 3'!AJ7</f>
        <v/>
      </c>
      <c r="AI7" s="457">
        <f>'Каналы продукт 1'!AK7+'Каналы продукт 2'!AK7+'Каналы продукт 3'!AK7</f>
        <v/>
      </c>
      <c r="AJ7" s="457">
        <f>'Каналы продукт 1'!AL7+'Каналы продукт 2'!AL7+'Каналы продукт 3'!AL7</f>
        <v/>
      </c>
      <c r="AK7" s="457">
        <f>'Каналы продукт 1'!AM7+'Каналы продукт 2'!AM7+'Каналы продукт 3'!AM7</f>
        <v/>
      </c>
      <c r="AL7" s="480" t="n"/>
      <c r="AM7" s="481" t="n"/>
      <c r="AN7" s="478" t="n"/>
      <c r="AO7" s="479" t="n"/>
      <c r="AP7" s="477">
        <f>AR7+AT7+AV7+AX7+AZ7</f>
        <v/>
      </c>
      <c r="AQ7" s="477">
        <f>AS7+AU7+AW7+AY7+BA7</f>
        <v/>
      </c>
      <c r="AR7" s="457">
        <f>'Каналы продукт 1'!AT7+'Каналы продукт 2'!AT7+'Каналы продукт 3'!AT7</f>
        <v/>
      </c>
      <c r="AS7" s="457">
        <f>'Каналы продукт 1'!AU7+'Каналы продукт 2'!AU7+'Каналы продукт 3'!AU7</f>
        <v/>
      </c>
      <c r="AT7" s="457">
        <f>'Каналы продукт 1'!AV7+'Каналы продукт 2'!AV7+'Каналы продукт 3'!AV7</f>
        <v/>
      </c>
      <c r="AU7" s="457">
        <f>'Каналы продукт 1'!AW7+'Каналы продукт 2'!AW7+'Каналы продукт 3'!AW7</f>
        <v/>
      </c>
      <c r="AV7" s="457">
        <f>'Каналы продукт 1'!AX7+'Каналы продукт 2'!AX7+'Каналы продукт 3'!AX7</f>
        <v/>
      </c>
      <c r="AW7" s="457">
        <f>'Каналы продукт 1'!AY7+'Каналы продукт 2'!AY7+'Каналы продукт 3'!AY7</f>
        <v/>
      </c>
      <c r="AX7" s="457">
        <f>'Каналы продукт 1'!AZ7+'Каналы продукт 2'!AZ7+'Каналы продукт 3'!AZ7</f>
        <v/>
      </c>
      <c r="AY7" s="457">
        <f>'Каналы продукт 1'!BA7+'Каналы продукт 2'!BA7+'Каналы продукт 3'!BA7</f>
        <v/>
      </c>
      <c r="AZ7" s="457">
        <f>'Каналы продукт 1'!BB7+'Каналы продукт 2'!BB7+'Каналы продукт 3'!BB7</f>
        <v/>
      </c>
      <c r="BA7" s="457">
        <f>'Каналы продукт 1'!BC7+'Каналы продукт 2'!BC7+'Каналы продукт 3'!BC7</f>
        <v/>
      </c>
      <c r="BB7" s="101" t="n"/>
      <c r="BC7" s="102" t="n"/>
      <c r="BD7" s="478" t="n"/>
      <c r="BE7" s="479" t="n"/>
      <c r="BF7" s="482" t="n"/>
      <c r="BG7" s="483" t="n"/>
      <c r="BH7" s="484" t="n"/>
      <c r="BI7" s="481" t="n"/>
      <c r="BJ7" s="484" t="n"/>
      <c r="BK7" s="481" t="n"/>
      <c r="BL7" s="480" t="n"/>
      <c r="BM7" s="481" t="n"/>
      <c r="BN7" s="480" t="n"/>
      <c r="BO7" s="481" t="n"/>
      <c r="BP7" s="478" t="n"/>
      <c r="BQ7" s="479" t="n"/>
      <c r="BR7" s="482" t="n"/>
      <c r="BS7" s="483" t="n"/>
      <c r="BT7" s="484" t="n"/>
      <c r="BU7" s="481" t="n"/>
      <c r="BV7" s="484" t="n"/>
      <c r="BW7" s="481" t="n"/>
      <c r="BX7" s="480" t="n"/>
      <c r="BY7" s="481" t="n"/>
      <c r="BZ7" s="480" t="n"/>
      <c r="CA7" s="481" t="n"/>
      <c r="CB7" s="478" t="n"/>
      <c r="CC7" s="97" t="n"/>
      <c r="CD7" s="92" t="n"/>
      <c r="CE7" s="93" t="n"/>
      <c r="CF7" s="98" t="n"/>
      <c r="CG7" s="99" t="n"/>
      <c r="CH7" s="100" t="n"/>
      <c r="CI7" s="99" t="n"/>
      <c r="CJ7" s="100" t="n"/>
      <c r="CK7" s="99" t="n"/>
      <c r="CL7" s="100" t="n"/>
      <c r="CM7" s="99" t="n"/>
      <c r="CN7" s="100" t="n"/>
      <c r="CO7" s="99" t="n"/>
    </row>
    <row r="8" outlineLevel="1" s="414">
      <c r="A8" s="475" t="inlineStr">
        <is>
          <t>Яндекс.Директ</t>
        </is>
      </c>
      <c r="B8" s="87" t="n"/>
      <c r="C8" s="88" t="n"/>
      <c r="D8" s="476">
        <f>SUM(N8,AB8,AP8,BF8,BR8,CD8)</f>
        <v/>
      </c>
      <c r="E8" s="476">
        <f>SUM(O8,AC8,AQ8,BG8,BS8,CE8)</f>
        <v/>
      </c>
      <c r="F8" s="87" t="n"/>
      <c r="G8" s="88" t="n"/>
      <c r="H8" s="476">
        <f>N8+AB8+AP8</f>
        <v/>
      </c>
      <c r="I8" s="476">
        <f>O8+AC8+AQ8</f>
        <v/>
      </c>
      <c r="J8" s="87" t="n"/>
      <c r="K8" s="88" t="n"/>
      <c r="L8" s="476">
        <f>BF8+BR8+CD8</f>
        <v/>
      </c>
      <c r="M8" s="476">
        <f>BG8+BS8+CE8</f>
        <v/>
      </c>
      <c r="N8" s="477">
        <f>P8+R8+T8+V8+X8</f>
        <v/>
      </c>
      <c r="O8" s="477">
        <f>Q8+S8+U8+Y8</f>
        <v/>
      </c>
      <c r="P8" s="457" t="n">
        <v>6</v>
      </c>
      <c r="Q8" s="457" t="n">
        <v>5</v>
      </c>
      <c r="R8" s="457" t="n">
        <v>1</v>
      </c>
      <c r="S8" s="457" t="n">
        <v>1</v>
      </c>
      <c r="T8" s="457" t="n">
        <v>0</v>
      </c>
      <c r="U8" s="457" t="n">
        <v>0</v>
      </c>
      <c r="V8" s="457" t="n">
        <v>0</v>
      </c>
      <c r="W8" s="457" t="n">
        <v>0</v>
      </c>
      <c r="X8" s="457" t="n">
        <v>0</v>
      </c>
      <c r="Y8" s="457" t="n">
        <v>0</v>
      </c>
      <c r="Z8" s="478" t="n"/>
      <c r="AA8" s="479" t="n"/>
      <c r="AB8" s="477">
        <f>AD8+AF8+AH8+AJ8+AL8</f>
        <v/>
      </c>
      <c r="AC8" s="477">
        <f>AE8+AG8+AI8+AM8</f>
        <v/>
      </c>
      <c r="AD8" s="457">
        <f>'Каналы продукт 1'!AF8+'Каналы продукт 2'!AF8+'Каналы продукт 3'!AF8</f>
        <v/>
      </c>
      <c r="AE8" s="457">
        <f>'Каналы продукт 1'!AG8+'Каналы продукт 2'!AG8+'Каналы продукт 3'!AG8</f>
        <v/>
      </c>
      <c r="AF8" s="457">
        <f>'Каналы продукт 1'!AH8+'Каналы продукт 2'!AH8+'Каналы продукт 3'!AH8</f>
        <v/>
      </c>
      <c r="AG8" s="457">
        <f>'Каналы продукт 1'!AI8+'Каналы продукт 2'!AI8+'Каналы продукт 3'!AI8</f>
        <v/>
      </c>
      <c r="AH8" s="457">
        <f>'Каналы продукт 1'!AJ8+'Каналы продукт 2'!AJ8+'Каналы продукт 3'!AJ8</f>
        <v/>
      </c>
      <c r="AI8" s="457">
        <f>'Каналы продукт 1'!AK8+'Каналы продукт 2'!AK8+'Каналы продукт 3'!AK8</f>
        <v/>
      </c>
      <c r="AJ8" s="457">
        <f>'Каналы продукт 1'!AL8+'Каналы продукт 2'!AL8+'Каналы продукт 3'!AL8</f>
        <v/>
      </c>
      <c r="AK8" s="457">
        <f>'Каналы продукт 1'!AM8+'Каналы продукт 2'!AM8+'Каналы продукт 3'!AM8</f>
        <v/>
      </c>
      <c r="AL8" s="480" t="n"/>
      <c r="AM8" s="481" t="n"/>
      <c r="AN8" s="478" t="n"/>
      <c r="AO8" s="479" t="n"/>
      <c r="AP8" s="477">
        <f>AR8+AT8+AV8+AX8+AZ8</f>
        <v/>
      </c>
      <c r="AQ8" s="477">
        <f>AS8+AU8+AW8+AY8+BA8</f>
        <v/>
      </c>
      <c r="AR8" s="457">
        <f>'Каналы продукт 1'!AT8+'Каналы продукт 2'!AT8+'Каналы продукт 3'!AT8</f>
        <v/>
      </c>
      <c r="AS8" s="457">
        <f>'Каналы продукт 1'!AU8+'Каналы продукт 2'!AU8+'Каналы продукт 3'!AU8</f>
        <v/>
      </c>
      <c r="AT8" s="457">
        <f>'Каналы продукт 1'!AV8+'Каналы продукт 2'!AV8+'Каналы продукт 3'!AV8</f>
        <v/>
      </c>
      <c r="AU8" s="457">
        <f>'Каналы продукт 1'!AW8+'Каналы продукт 2'!AW8+'Каналы продукт 3'!AW8</f>
        <v/>
      </c>
      <c r="AV8" s="457">
        <f>'Каналы продукт 1'!AX8+'Каналы продукт 2'!AX8+'Каналы продукт 3'!AX8</f>
        <v/>
      </c>
      <c r="AW8" s="457">
        <f>'Каналы продукт 1'!AY8+'Каналы продукт 2'!AY8+'Каналы продукт 3'!AY8</f>
        <v/>
      </c>
      <c r="AX8" s="457">
        <f>'Каналы продукт 1'!AZ8+'Каналы продукт 2'!AZ8+'Каналы продукт 3'!AZ8</f>
        <v/>
      </c>
      <c r="AY8" s="457">
        <f>'Каналы продукт 1'!BA8+'Каналы продукт 2'!BA8+'Каналы продукт 3'!BA8</f>
        <v/>
      </c>
      <c r="AZ8" s="457">
        <f>'Каналы продукт 1'!BB8+'Каналы продукт 2'!BB8+'Каналы продукт 3'!BB8</f>
        <v/>
      </c>
      <c r="BA8" s="457">
        <f>'Каналы продукт 1'!BC8+'Каналы продукт 2'!BC8+'Каналы продукт 3'!BC8</f>
        <v/>
      </c>
      <c r="BB8" s="101" t="n"/>
      <c r="BC8" s="102" t="n"/>
      <c r="BD8" s="478" t="n"/>
      <c r="BE8" s="479" t="n"/>
      <c r="BF8" s="482" t="n"/>
      <c r="BG8" s="483" t="n"/>
      <c r="BH8" s="484" t="n"/>
      <c r="BI8" s="481" t="n"/>
      <c r="BJ8" s="484" t="n"/>
      <c r="BK8" s="481" t="n"/>
      <c r="BL8" s="480" t="n"/>
      <c r="BM8" s="481" t="n"/>
      <c r="BN8" s="480" t="n"/>
      <c r="BO8" s="481" t="n"/>
      <c r="BP8" s="478" t="n"/>
      <c r="BQ8" s="479" t="n"/>
      <c r="BR8" s="482" t="n"/>
      <c r="BS8" s="483" t="n"/>
      <c r="BT8" s="484" t="n"/>
      <c r="BU8" s="481" t="n"/>
      <c r="BV8" s="484" t="n"/>
      <c r="BW8" s="481" t="n"/>
      <c r="BX8" s="480" t="n"/>
      <c r="BY8" s="481" t="n"/>
      <c r="BZ8" s="480" t="n"/>
      <c r="CA8" s="481" t="n"/>
      <c r="CB8" s="478" t="n"/>
      <c r="CC8" s="97" t="n"/>
      <c r="CD8" s="92" t="n"/>
      <c r="CE8" s="93" t="n"/>
      <c r="CF8" s="98" t="n"/>
      <c r="CG8" s="99" t="n"/>
      <c r="CH8" s="100" t="n"/>
      <c r="CI8" s="99" t="n"/>
      <c r="CJ8" s="100" t="n"/>
      <c r="CK8" s="99" t="n"/>
      <c r="CL8" s="100" t="n"/>
      <c r="CM8" s="99" t="n"/>
      <c r="CN8" s="100" t="n"/>
      <c r="CO8" s="99" t="n"/>
    </row>
    <row r="9" outlineLevel="1" s="414">
      <c r="A9" s="475" t="inlineStr">
        <is>
          <t>Реферал</t>
        </is>
      </c>
      <c r="B9" s="87" t="n"/>
      <c r="C9" s="88" t="n"/>
      <c r="D9" s="476">
        <f>SUM(N9,AB9,AP9,BF9,BR9,CD9)</f>
        <v/>
      </c>
      <c r="E9" s="476">
        <f>SUM(O9,AC9,AQ9,BG9,BS9,CE9)</f>
        <v/>
      </c>
      <c r="F9" s="87" t="n"/>
      <c r="G9" s="88" t="n"/>
      <c r="H9" s="476">
        <f>N9+AB9+AP9</f>
        <v/>
      </c>
      <c r="I9" s="476">
        <f>O9+AC9+AQ9</f>
        <v/>
      </c>
      <c r="J9" s="87" t="n"/>
      <c r="K9" s="88" t="n"/>
      <c r="L9" s="476">
        <f>BF9+BR9+CD9</f>
        <v/>
      </c>
      <c r="M9" s="476">
        <f>BG9+BS9+CE9</f>
        <v/>
      </c>
      <c r="N9" s="477">
        <f>P9+R9+T9+V9+X9</f>
        <v/>
      </c>
      <c r="O9" s="477">
        <f>Q9+S9+U9+Y9</f>
        <v/>
      </c>
      <c r="P9" s="457" t="n">
        <v>0</v>
      </c>
      <c r="Q9" s="457" t="n">
        <v>0</v>
      </c>
      <c r="R9" s="457" t="n">
        <v>0</v>
      </c>
      <c r="S9" s="457" t="n">
        <v>0</v>
      </c>
      <c r="T9" s="457" t="n">
        <v>0</v>
      </c>
      <c r="U9" s="457" t="n">
        <v>0</v>
      </c>
      <c r="V9" s="457" t="n">
        <v>0</v>
      </c>
      <c r="W9" s="457" t="n">
        <v>0</v>
      </c>
      <c r="X9" s="457" t="n">
        <v>0</v>
      </c>
      <c r="Y9" s="457" t="n">
        <v>0</v>
      </c>
      <c r="Z9" s="478" t="n"/>
      <c r="AA9" s="479" t="n"/>
      <c r="AB9" s="477">
        <f>AD9+AF9+AH9+AJ9+AL9</f>
        <v/>
      </c>
      <c r="AC9" s="477">
        <f>AE9+AG9+AI9+AM9</f>
        <v/>
      </c>
      <c r="AD9" s="457">
        <f>'Каналы продукт 1'!AF9+'Каналы продукт 2'!AF9+'Каналы продукт 3'!AF9</f>
        <v/>
      </c>
      <c r="AE9" s="457">
        <f>'Каналы продукт 1'!AG9+'Каналы продукт 2'!AG9+'Каналы продукт 3'!AG9</f>
        <v/>
      </c>
      <c r="AF9" s="457">
        <f>'Каналы продукт 1'!AH9+'Каналы продукт 2'!AH9+'Каналы продукт 3'!AH9</f>
        <v/>
      </c>
      <c r="AG9" s="457">
        <f>'Каналы продукт 1'!AI9+'Каналы продукт 2'!AI9+'Каналы продукт 3'!AI9</f>
        <v/>
      </c>
      <c r="AH9" s="457">
        <f>'Каналы продукт 1'!AJ9+'Каналы продукт 2'!AJ9+'Каналы продукт 3'!AJ9</f>
        <v/>
      </c>
      <c r="AI9" s="457">
        <f>'Каналы продукт 1'!AK9+'Каналы продукт 2'!AK9+'Каналы продукт 3'!AK9</f>
        <v/>
      </c>
      <c r="AJ9" s="457">
        <f>'Каналы продукт 1'!AL9+'Каналы продукт 2'!AL9+'Каналы продукт 3'!AL9</f>
        <v/>
      </c>
      <c r="AK9" s="457">
        <f>'Каналы продукт 1'!AM9+'Каналы продукт 2'!AM9+'Каналы продукт 3'!AM9</f>
        <v/>
      </c>
      <c r="AL9" s="480" t="n"/>
      <c r="AM9" s="481" t="n"/>
      <c r="AN9" s="478" t="n"/>
      <c r="AO9" s="479" t="n"/>
      <c r="AP9" s="477">
        <f>AR9+AT9+AV9+AX9+AZ9</f>
        <v/>
      </c>
      <c r="AQ9" s="477">
        <f>AS9+AU9+AW9+AY9+BA9</f>
        <v/>
      </c>
      <c r="AR9" s="457">
        <f>'Каналы продукт 1'!AT9+'Каналы продукт 2'!AT9+'Каналы продукт 3'!AT9</f>
        <v/>
      </c>
      <c r="AS9" s="457">
        <f>'Каналы продукт 1'!AU9+'Каналы продукт 2'!AU9+'Каналы продукт 3'!AU9</f>
        <v/>
      </c>
      <c r="AT9" s="457">
        <f>'Каналы продукт 1'!AV9+'Каналы продукт 2'!AV9+'Каналы продукт 3'!AV9</f>
        <v/>
      </c>
      <c r="AU9" s="457">
        <f>'Каналы продукт 1'!AW9+'Каналы продукт 2'!AW9+'Каналы продукт 3'!AW9</f>
        <v/>
      </c>
      <c r="AV9" s="457">
        <f>'Каналы продукт 1'!AX9+'Каналы продукт 2'!AX9+'Каналы продукт 3'!AX9</f>
        <v/>
      </c>
      <c r="AW9" s="457">
        <f>'Каналы продукт 1'!AY9+'Каналы продукт 2'!AY9+'Каналы продукт 3'!AY9</f>
        <v/>
      </c>
      <c r="AX9" s="457">
        <f>'Каналы продукт 1'!AZ9+'Каналы продукт 2'!AZ9+'Каналы продукт 3'!AZ9</f>
        <v/>
      </c>
      <c r="AY9" s="457">
        <f>'Каналы продукт 1'!BA9+'Каналы продукт 2'!BA9+'Каналы продукт 3'!BA9</f>
        <v/>
      </c>
      <c r="AZ9" s="457">
        <f>'Каналы продукт 1'!BB9+'Каналы продукт 2'!BB9+'Каналы продукт 3'!BB9</f>
        <v/>
      </c>
      <c r="BA9" s="457">
        <f>'Каналы продукт 1'!BC9+'Каналы продукт 2'!BC9+'Каналы продукт 3'!BC9</f>
        <v/>
      </c>
      <c r="BB9" s="101" t="n"/>
      <c r="BC9" s="102" t="n"/>
      <c r="BD9" s="478" t="n"/>
      <c r="BE9" s="479" t="n"/>
      <c r="BF9" s="482" t="n"/>
      <c r="BG9" s="483" t="n"/>
      <c r="BH9" s="484" t="n"/>
      <c r="BI9" s="481" t="n"/>
      <c r="BJ9" s="484" t="n"/>
      <c r="BK9" s="481" t="n"/>
      <c r="BL9" s="480" t="n"/>
      <c r="BM9" s="481" t="n"/>
      <c r="BN9" s="480" t="n"/>
      <c r="BO9" s="481" t="n"/>
      <c r="BP9" s="478" t="n"/>
      <c r="BQ9" s="479" t="n"/>
      <c r="BR9" s="482" t="n"/>
      <c r="BS9" s="483" t="n"/>
      <c r="BT9" s="484" t="n"/>
      <c r="BU9" s="481" t="n"/>
      <c r="BV9" s="484" t="n"/>
      <c r="BW9" s="481" t="n"/>
      <c r="BX9" s="480" t="n"/>
      <c r="BY9" s="481" t="n"/>
      <c r="BZ9" s="480" t="n"/>
      <c r="CA9" s="481" t="n"/>
      <c r="CB9" s="478" t="n"/>
      <c r="CC9" s="97" t="n"/>
      <c r="CD9" s="92" t="n"/>
      <c r="CE9" s="93" t="n"/>
      <c r="CF9" s="98" t="n"/>
      <c r="CG9" s="99" t="n"/>
      <c r="CH9" s="100" t="n"/>
      <c r="CI9" s="99" t="n"/>
      <c r="CJ9" s="100" t="n"/>
      <c r="CK9" s="99" t="n"/>
      <c r="CL9" s="100" t="n"/>
      <c r="CM9" s="99" t="n"/>
      <c r="CN9" s="100" t="n"/>
      <c r="CO9" s="99" t="n"/>
    </row>
    <row r="10" outlineLevel="1" s="414">
      <c r="A10" s="475" t="inlineStr">
        <is>
          <t>Внешние площадки</t>
        </is>
      </c>
      <c r="B10" s="87" t="n"/>
      <c r="C10" s="88" t="n"/>
      <c r="D10" s="476">
        <f>SUM(N10,AB10,AP10,BF10,BR10,CD10)</f>
        <v/>
      </c>
      <c r="E10" s="476">
        <f>SUM(O10,AC10,AQ10,BG10,BS10,CE10)</f>
        <v/>
      </c>
      <c r="F10" s="87" t="n"/>
      <c r="G10" s="88" t="n"/>
      <c r="H10" s="476">
        <f>N10+AB10+AP10</f>
        <v/>
      </c>
      <c r="I10" s="476">
        <f>O10+AC10+AQ10</f>
        <v/>
      </c>
      <c r="J10" s="87" t="n"/>
      <c r="K10" s="88" t="n"/>
      <c r="L10" s="476">
        <f>BF10+BR10+CD10</f>
        <v/>
      </c>
      <c r="M10" s="476">
        <f>BG10+BS10+CE10</f>
        <v/>
      </c>
      <c r="N10" s="477">
        <f>P10+R10+T10+V10+X10</f>
        <v/>
      </c>
      <c r="O10" s="477">
        <f>Q10+S10+U10+Y10</f>
        <v/>
      </c>
      <c r="P10" s="457" t="n">
        <v>0</v>
      </c>
      <c r="Q10" s="457" t="n">
        <v>0</v>
      </c>
      <c r="R10" s="457" t="n">
        <v>0</v>
      </c>
      <c r="S10" s="457" t="n">
        <v>0</v>
      </c>
      <c r="T10" s="457" t="n">
        <v>0</v>
      </c>
      <c r="U10" s="457" t="n">
        <v>0</v>
      </c>
      <c r="V10" s="457" t="n">
        <v>0</v>
      </c>
      <c r="W10" s="457" t="n">
        <v>0</v>
      </c>
      <c r="X10" s="457" t="n">
        <v>0</v>
      </c>
      <c r="Y10" s="457" t="n">
        <v>0</v>
      </c>
      <c r="Z10" s="478" t="n"/>
      <c r="AA10" s="479" t="n"/>
      <c r="AB10" s="477">
        <f>AD10+AF10+AH10+AJ10+AL10</f>
        <v/>
      </c>
      <c r="AC10" s="477">
        <f>AE10+AG10+AI10+AM10</f>
        <v/>
      </c>
      <c r="AD10" s="457">
        <f>'Каналы продукт 1'!AF10+'Каналы продукт 2'!AF10+'Каналы продукт 3'!AF10</f>
        <v/>
      </c>
      <c r="AE10" s="457">
        <f>'Каналы продукт 1'!AG10+'Каналы продукт 2'!AG10+'Каналы продукт 3'!AG10</f>
        <v/>
      </c>
      <c r="AF10" s="457">
        <f>'Каналы продукт 1'!AH10+'Каналы продукт 2'!AH10+'Каналы продукт 3'!AH10</f>
        <v/>
      </c>
      <c r="AG10" s="457">
        <f>'Каналы продукт 1'!AI10+'Каналы продукт 2'!AI10+'Каналы продукт 3'!AI10</f>
        <v/>
      </c>
      <c r="AH10" s="457">
        <f>'Каналы продукт 1'!AJ10+'Каналы продукт 2'!AJ10+'Каналы продукт 3'!AJ10</f>
        <v/>
      </c>
      <c r="AI10" s="457">
        <f>'Каналы продукт 1'!AK10+'Каналы продукт 2'!AK10+'Каналы продукт 3'!AK10</f>
        <v/>
      </c>
      <c r="AJ10" s="457">
        <f>'Каналы продукт 1'!AL10+'Каналы продукт 2'!AL10+'Каналы продукт 3'!AL10</f>
        <v/>
      </c>
      <c r="AK10" s="457">
        <f>'Каналы продукт 1'!AM10+'Каналы продукт 2'!AM10+'Каналы продукт 3'!AM10</f>
        <v/>
      </c>
      <c r="AL10" s="480" t="n"/>
      <c r="AM10" s="481" t="n"/>
      <c r="AN10" s="478" t="n"/>
      <c r="AO10" s="479" t="n"/>
      <c r="AP10" s="477">
        <f>AR10+AT10+AV10+AX10+AZ10</f>
        <v/>
      </c>
      <c r="AQ10" s="477">
        <f>AS10+AU10+AW10+AY10+BA10</f>
        <v/>
      </c>
      <c r="AR10" s="457">
        <f>'Каналы продукт 1'!AT10+'Каналы продукт 2'!AT10+'Каналы продукт 3'!AT10</f>
        <v/>
      </c>
      <c r="AS10" s="457">
        <f>'Каналы продукт 1'!AU10+'Каналы продукт 2'!AU10+'Каналы продукт 3'!AU10</f>
        <v/>
      </c>
      <c r="AT10" s="457">
        <f>'Каналы продукт 1'!AV10+'Каналы продукт 2'!AV10+'Каналы продукт 3'!AV10</f>
        <v/>
      </c>
      <c r="AU10" s="457">
        <f>'Каналы продукт 1'!AW10+'Каналы продукт 2'!AW10+'Каналы продукт 3'!AW10</f>
        <v/>
      </c>
      <c r="AV10" s="457">
        <f>'Каналы продукт 1'!AX10+'Каналы продукт 2'!AX10+'Каналы продукт 3'!AX10</f>
        <v/>
      </c>
      <c r="AW10" s="457">
        <f>'Каналы продукт 1'!AY10+'Каналы продукт 2'!AY10+'Каналы продукт 3'!AY10</f>
        <v/>
      </c>
      <c r="AX10" s="457">
        <f>'Каналы продукт 1'!AZ10+'Каналы продукт 2'!AZ10+'Каналы продукт 3'!AZ10</f>
        <v/>
      </c>
      <c r="AY10" s="457">
        <f>'Каналы продукт 1'!BA10+'Каналы продукт 2'!BA10+'Каналы продукт 3'!BA10</f>
        <v/>
      </c>
      <c r="AZ10" s="457">
        <f>'Каналы продукт 1'!BB10+'Каналы продукт 2'!BB10+'Каналы продукт 3'!BB10</f>
        <v/>
      </c>
      <c r="BA10" s="457">
        <f>'Каналы продукт 1'!BC10+'Каналы продукт 2'!BC10+'Каналы продукт 3'!BC10</f>
        <v/>
      </c>
      <c r="BB10" s="101" t="n"/>
      <c r="BC10" s="102" t="n"/>
      <c r="BD10" s="478" t="n"/>
      <c r="BE10" s="479" t="n"/>
      <c r="BF10" s="482" t="n"/>
      <c r="BG10" s="483" t="n"/>
      <c r="BH10" s="484" t="n"/>
      <c r="BI10" s="481" t="n"/>
      <c r="BJ10" s="484" t="n"/>
      <c r="BK10" s="481" t="n"/>
      <c r="BL10" s="480" t="n"/>
      <c r="BM10" s="481" t="n"/>
      <c r="BN10" s="480" t="n"/>
      <c r="BO10" s="481" t="n"/>
      <c r="BP10" s="478" t="n"/>
      <c r="BQ10" s="479" t="n"/>
      <c r="BR10" s="482" t="n"/>
      <c r="BS10" s="483" t="n"/>
      <c r="BT10" s="484" t="n"/>
      <c r="BU10" s="481" t="n"/>
      <c r="BV10" s="484" t="n"/>
      <c r="BW10" s="481" t="n"/>
      <c r="BX10" s="480" t="n"/>
      <c r="BY10" s="481" t="n"/>
      <c r="BZ10" s="480" t="n"/>
      <c r="CA10" s="481" t="n"/>
      <c r="CB10" s="478" t="n"/>
      <c r="CC10" s="97" t="n"/>
      <c r="CD10" s="92" t="n"/>
      <c r="CE10" s="93" t="n"/>
      <c r="CF10" s="98" t="n"/>
      <c r="CG10" s="99" t="n"/>
      <c r="CH10" s="100" t="n"/>
      <c r="CI10" s="99" t="n"/>
      <c r="CJ10" s="100" t="n"/>
      <c r="CK10" s="99" t="n"/>
      <c r="CL10" s="100" t="n"/>
      <c r="CM10" s="99" t="n"/>
      <c r="CN10" s="100" t="n"/>
      <c r="CO10" s="99" t="n"/>
    </row>
    <row r="11" outlineLevel="1" s="414">
      <c r="A11" s="475" t="inlineStr">
        <is>
          <t>Соцсети</t>
        </is>
      </c>
      <c r="B11" s="87" t="n"/>
      <c r="C11" s="88" t="n"/>
      <c r="D11" s="476">
        <f>SUM(N11,AB11,AP11,BF11,BR11,CD11)</f>
        <v/>
      </c>
      <c r="E11" s="476">
        <f>SUM(O11,AC11,AQ11,BG11,BS11,CE11)</f>
        <v/>
      </c>
      <c r="F11" s="87" t="n"/>
      <c r="G11" s="88" t="n"/>
      <c r="H11" s="476">
        <f>N11+AB11+AP11</f>
        <v/>
      </c>
      <c r="I11" s="476">
        <f>O11+AC11+AQ11</f>
        <v/>
      </c>
      <c r="J11" s="89" t="n"/>
      <c r="K11" s="91" t="n"/>
      <c r="L11" s="476">
        <f>BF11+BR11+CD11</f>
        <v/>
      </c>
      <c r="M11" s="476">
        <f>BG11+BS11+CE11</f>
        <v/>
      </c>
      <c r="N11" s="477">
        <f>P11+R11+T11+V11+X11</f>
        <v/>
      </c>
      <c r="O11" s="477">
        <f>Q11+S11+U11+Y11</f>
        <v/>
      </c>
      <c r="P11" s="457" t="n">
        <v>0</v>
      </c>
      <c r="Q11" s="457" t="n">
        <v>0</v>
      </c>
      <c r="R11" s="457" t="n">
        <v>0</v>
      </c>
      <c r="S11" s="457" t="n">
        <v>0</v>
      </c>
      <c r="T11" s="457" t="n">
        <v>0</v>
      </c>
      <c r="U11" s="457" t="n">
        <v>0</v>
      </c>
      <c r="V11" s="457" t="n">
        <v>0</v>
      </c>
      <c r="W11" s="457" t="n">
        <v>0</v>
      </c>
      <c r="X11" s="457" t="n">
        <v>0</v>
      </c>
      <c r="Y11" s="457" t="n">
        <v>0</v>
      </c>
      <c r="Z11" s="478" t="n"/>
      <c r="AA11" s="479" t="n"/>
      <c r="AB11" s="477">
        <f>AD11+AF11+AH11+AJ11+AL11</f>
        <v/>
      </c>
      <c r="AC11" s="477">
        <f>AE11+AG11+AI11+AM11</f>
        <v/>
      </c>
      <c r="AD11" s="457">
        <f>'Каналы продукт 1'!AF11+'Каналы продукт 2'!AF11+'Каналы продукт 3'!AF11</f>
        <v/>
      </c>
      <c r="AE11" s="457">
        <f>'Каналы продукт 1'!AG11+'Каналы продукт 2'!AG11+'Каналы продукт 3'!AG11</f>
        <v/>
      </c>
      <c r="AF11" s="457">
        <f>'Каналы продукт 1'!AH11+'Каналы продукт 2'!AH11+'Каналы продукт 3'!AH11</f>
        <v/>
      </c>
      <c r="AG11" s="457">
        <f>'Каналы продукт 1'!AI11+'Каналы продукт 2'!AI11+'Каналы продукт 3'!AI11</f>
        <v/>
      </c>
      <c r="AH11" s="457">
        <f>'Каналы продукт 1'!AJ11+'Каналы продукт 2'!AJ11+'Каналы продукт 3'!AJ11</f>
        <v/>
      </c>
      <c r="AI11" s="457">
        <f>'Каналы продукт 1'!AK11+'Каналы продукт 2'!AK11+'Каналы продукт 3'!AK11</f>
        <v/>
      </c>
      <c r="AJ11" s="457">
        <f>'Каналы продукт 1'!AL11+'Каналы продукт 2'!AL11+'Каналы продукт 3'!AL11</f>
        <v/>
      </c>
      <c r="AK11" s="457">
        <f>'Каналы продукт 1'!AM11+'Каналы продукт 2'!AM11+'Каналы продукт 3'!AM11</f>
        <v/>
      </c>
      <c r="AL11" s="480" t="n"/>
      <c r="AM11" s="481" t="n"/>
      <c r="AN11" s="478" t="n"/>
      <c r="AO11" s="479" t="n"/>
      <c r="AP11" s="477">
        <f>AR11+AT11+AV11+AX11+AZ11</f>
        <v/>
      </c>
      <c r="AQ11" s="477">
        <f>AS11+AU11+AW11+AY11+BA11</f>
        <v/>
      </c>
      <c r="AR11" s="457">
        <f>'Каналы продукт 1'!AT11+'Каналы продукт 2'!AT11+'Каналы продукт 3'!AT11</f>
        <v/>
      </c>
      <c r="AS11" s="457">
        <f>'Каналы продукт 1'!AU11+'Каналы продукт 2'!AU11+'Каналы продукт 3'!AU11</f>
        <v/>
      </c>
      <c r="AT11" s="457">
        <f>'Каналы продукт 1'!AV11+'Каналы продукт 2'!AV11+'Каналы продукт 3'!AV11</f>
        <v/>
      </c>
      <c r="AU11" s="457">
        <f>'Каналы продукт 1'!AW11+'Каналы продукт 2'!AW11+'Каналы продукт 3'!AW11</f>
        <v/>
      </c>
      <c r="AV11" s="457">
        <f>'Каналы продукт 1'!AX11+'Каналы продукт 2'!AX11+'Каналы продукт 3'!AX11</f>
        <v/>
      </c>
      <c r="AW11" s="457">
        <f>'Каналы продукт 1'!AY11+'Каналы продукт 2'!AY11+'Каналы продукт 3'!AY11</f>
        <v/>
      </c>
      <c r="AX11" s="457">
        <f>'Каналы продукт 1'!AZ11+'Каналы продукт 2'!AZ11+'Каналы продукт 3'!AZ11</f>
        <v/>
      </c>
      <c r="AY11" s="457">
        <f>'Каналы продукт 1'!BA11+'Каналы продукт 2'!BA11+'Каналы продукт 3'!BA11</f>
        <v/>
      </c>
      <c r="AZ11" s="457">
        <f>'Каналы продукт 1'!BB11+'Каналы продукт 2'!BB11+'Каналы продукт 3'!BB11</f>
        <v/>
      </c>
      <c r="BA11" s="457">
        <f>'Каналы продукт 1'!BC11+'Каналы продукт 2'!BC11+'Каналы продукт 3'!BC11</f>
        <v/>
      </c>
      <c r="BB11" s="101" t="n"/>
      <c r="BC11" s="102" t="n"/>
      <c r="BD11" s="478" t="n"/>
      <c r="BE11" s="479" t="n"/>
      <c r="BF11" s="482" t="n"/>
      <c r="BG11" s="483" t="n"/>
      <c r="BH11" s="484" t="n"/>
      <c r="BI11" s="481" t="n"/>
      <c r="BJ11" s="484" t="n"/>
      <c r="BK11" s="481" t="n"/>
      <c r="BL11" s="480" t="n"/>
      <c r="BM11" s="481" t="n"/>
      <c r="BN11" s="480" t="n"/>
      <c r="BO11" s="481" t="n"/>
      <c r="BP11" s="478" t="n"/>
      <c r="BQ11" s="479" t="n"/>
      <c r="BR11" s="482" t="n"/>
      <c r="BS11" s="483" t="n"/>
      <c r="BT11" s="484" t="n"/>
      <c r="BU11" s="481" t="n"/>
      <c r="BV11" s="484" t="n"/>
      <c r="BW11" s="481" t="n"/>
      <c r="BX11" s="480" t="n"/>
      <c r="BY11" s="481" t="n"/>
      <c r="BZ11" s="480" t="n"/>
      <c r="CA11" s="481" t="n"/>
      <c r="CB11" s="478" t="n"/>
      <c r="CC11" s="97" t="n"/>
      <c r="CD11" s="92" t="n"/>
      <c r="CE11" s="93" t="n"/>
      <c r="CF11" s="98" t="n"/>
      <c r="CG11" s="99" t="n"/>
      <c r="CH11" s="100" t="n"/>
      <c r="CI11" s="99" t="n"/>
      <c r="CJ11" s="100" t="n"/>
      <c r="CK11" s="99" t="n"/>
      <c r="CL11" s="100" t="n"/>
      <c r="CM11" s="99" t="n"/>
      <c r="CN11" s="100" t="n"/>
      <c r="CO11" s="99" t="n"/>
    </row>
    <row r="12" outlineLevel="1" s="414">
      <c r="A12" s="475" t="inlineStr">
        <is>
          <t>Прямые визиты</t>
        </is>
      </c>
      <c r="B12" s="87" t="n"/>
      <c r="C12" s="88" t="n"/>
      <c r="D12" s="476">
        <f>SUM(N12,AB12,AP12,BF12,BR12,CD12)</f>
        <v/>
      </c>
      <c r="E12" s="476">
        <f>SUM(O12,AC12,AQ12,BG12,BS12,CE12)</f>
        <v/>
      </c>
      <c r="F12" s="87" t="n"/>
      <c r="G12" s="88" t="n"/>
      <c r="H12" s="476">
        <f>N12+AB12+AP12</f>
        <v/>
      </c>
      <c r="I12" s="476">
        <f>O12+AC12+AQ12</f>
        <v/>
      </c>
      <c r="J12" s="87" t="n"/>
      <c r="K12" s="88" t="n"/>
      <c r="L12" s="476">
        <f>BF12+BR12+CD12</f>
        <v/>
      </c>
      <c r="M12" s="476">
        <f>BG12+BS12+CE12</f>
        <v/>
      </c>
      <c r="N12" s="477">
        <f>P12+R12+T12+V12+X12</f>
        <v/>
      </c>
      <c r="O12" s="477">
        <f>Q12+S12+U12+Y12</f>
        <v/>
      </c>
      <c r="P12" s="457" t="n">
        <v>0</v>
      </c>
      <c r="Q12" s="457" t="n">
        <v>0</v>
      </c>
      <c r="R12" s="457" t="n">
        <v>0</v>
      </c>
      <c r="S12" s="457" t="n">
        <v>0</v>
      </c>
      <c r="T12" s="457" t="n">
        <v>0</v>
      </c>
      <c r="U12" s="457" t="n">
        <v>0</v>
      </c>
      <c r="V12" s="457" t="n">
        <v>0</v>
      </c>
      <c r="W12" s="457" t="n">
        <v>0</v>
      </c>
      <c r="X12" s="457" t="n">
        <v>0</v>
      </c>
      <c r="Y12" s="457" t="n">
        <v>0</v>
      </c>
      <c r="Z12" s="478" t="n"/>
      <c r="AA12" s="479" t="n"/>
      <c r="AB12" s="477">
        <f>AD12+AF12+AH12+AJ12+AL12</f>
        <v/>
      </c>
      <c r="AC12" s="477">
        <f>AE12+AG12+AI12+AM12</f>
        <v/>
      </c>
      <c r="AD12" s="457">
        <f>'Каналы продукт 1'!AF12+'Каналы продукт 2'!AF12+'Каналы продукт 3'!AF12</f>
        <v/>
      </c>
      <c r="AE12" s="457">
        <f>'Каналы продукт 1'!AG12+'Каналы продукт 2'!AG12+'Каналы продукт 3'!AG12</f>
        <v/>
      </c>
      <c r="AF12" s="457">
        <f>'Каналы продукт 1'!AH12+'Каналы продукт 2'!AH12+'Каналы продукт 3'!AH12</f>
        <v/>
      </c>
      <c r="AG12" s="457">
        <f>'Каналы продукт 1'!AI12+'Каналы продукт 2'!AI12+'Каналы продукт 3'!AI12</f>
        <v/>
      </c>
      <c r="AH12" s="457">
        <f>'Каналы продукт 1'!AJ12+'Каналы продукт 2'!AJ12+'Каналы продукт 3'!AJ12</f>
        <v/>
      </c>
      <c r="AI12" s="457">
        <f>'Каналы продукт 1'!AK12+'Каналы продукт 2'!AK12+'Каналы продукт 3'!AK12</f>
        <v/>
      </c>
      <c r="AJ12" s="457">
        <f>'Каналы продукт 1'!AL12+'Каналы продукт 2'!AL12+'Каналы продукт 3'!AL12</f>
        <v/>
      </c>
      <c r="AK12" s="457">
        <f>'Каналы продукт 1'!AM12+'Каналы продукт 2'!AM12+'Каналы продукт 3'!AM12</f>
        <v/>
      </c>
      <c r="AL12" s="480" t="n"/>
      <c r="AM12" s="481" t="n"/>
      <c r="AN12" s="478" t="n"/>
      <c r="AO12" s="479" t="n"/>
      <c r="AP12" s="477">
        <f>AR12+AT12+AV12+AX12+AZ12</f>
        <v/>
      </c>
      <c r="AQ12" s="477">
        <f>AS12+AU12+AW12+AY12+BA12</f>
        <v/>
      </c>
      <c r="AR12" s="457">
        <f>'Каналы продукт 1'!AT12+'Каналы продукт 2'!AT12+'Каналы продукт 3'!AT12</f>
        <v/>
      </c>
      <c r="AS12" s="457">
        <f>'Каналы продукт 1'!AU12+'Каналы продукт 2'!AU12+'Каналы продукт 3'!AU12</f>
        <v/>
      </c>
      <c r="AT12" s="457">
        <f>'Каналы продукт 1'!AV12+'Каналы продукт 2'!AV12+'Каналы продукт 3'!AV12</f>
        <v/>
      </c>
      <c r="AU12" s="457">
        <f>'Каналы продукт 1'!AW12+'Каналы продукт 2'!AW12+'Каналы продукт 3'!AW12</f>
        <v/>
      </c>
      <c r="AV12" s="457">
        <f>'Каналы продукт 1'!AX12+'Каналы продукт 2'!AX12+'Каналы продукт 3'!AX12</f>
        <v/>
      </c>
      <c r="AW12" s="457">
        <f>'Каналы продукт 1'!AY12+'Каналы продукт 2'!AY12+'Каналы продукт 3'!AY12</f>
        <v/>
      </c>
      <c r="AX12" s="457">
        <f>'Каналы продукт 1'!AZ12+'Каналы продукт 2'!AZ12+'Каналы продукт 3'!AZ12</f>
        <v/>
      </c>
      <c r="AY12" s="457">
        <f>'Каналы продукт 1'!BA12+'Каналы продукт 2'!BA12+'Каналы продукт 3'!BA12</f>
        <v/>
      </c>
      <c r="AZ12" s="457">
        <f>'Каналы продукт 1'!BB12+'Каналы продукт 2'!BB12+'Каналы продукт 3'!BB12</f>
        <v/>
      </c>
      <c r="BA12" s="457">
        <f>'Каналы продукт 1'!BC12+'Каналы продукт 2'!BC12+'Каналы продукт 3'!BC12</f>
        <v/>
      </c>
      <c r="BB12" s="101" t="n"/>
      <c r="BC12" s="102" t="n"/>
      <c r="BD12" s="478" t="n"/>
      <c r="BE12" s="479" t="n"/>
      <c r="BF12" s="482" t="n"/>
      <c r="BG12" s="483" t="n"/>
      <c r="BH12" s="484" t="n"/>
      <c r="BI12" s="481" t="n"/>
      <c r="BJ12" s="484" t="n"/>
      <c r="BK12" s="481" t="n"/>
      <c r="BL12" s="480" t="n"/>
      <c r="BM12" s="481" t="n"/>
      <c r="BN12" s="480" t="n"/>
      <c r="BO12" s="481" t="n"/>
      <c r="BP12" s="478" t="n"/>
      <c r="BQ12" s="479" t="n"/>
      <c r="BR12" s="482" t="n"/>
      <c r="BS12" s="483" t="n"/>
      <c r="BT12" s="484" t="n"/>
      <c r="BU12" s="481" t="n"/>
      <c r="BV12" s="484" t="n"/>
      <c r="BW12" s="481" t="n"/>
      <c r="BX12" s="480" t="n"/>
      <c r="BY12" s="481" t="n"/>
      <c r="BZ12" s="480" t="n"/>
      <c r="CA12" s="481" t="n"/>
      <c r="CB12" s="478" t="n"/>
      <c r="CC12" s="97" t="n"/>
      <c r="CD12" s="92" t="n"/>
      <c r="CE12" s="93" t="n"/>
      <c r="CF12" s="98" t="n"/>
      <c r="CG12" s="99" t="n"/>
      <c r="CH12" s="100" t="n"/>
      <c r="CI12" s="99" t="n"/>
      <c r="CJ12" s="100" t="n"/>
      <c r="CK12" s="99" t="n"/>
      <c r="CL12" s="100" t="n"/>
      <c r="CM12" s="99" t="n"/>
      <c r="CN12" s="100" t="n"/>
      <c r="CO12" s="99" t="n"/>
    </row>
    <row r="13" outlineLevel="1" s="414">
      <c r="A13" s="475" t="inlineStr">
        <is>
          <t>VK Реклама</t>
        </is>
      </c>
      <c r="B13" s="87" t="n"/>
      <c r="C13" s="88" t="n"/>
      <c r="D13" s="476">
        <f>SUM(N13,AB13,AP13,BF13,BR13,CD13)</f>
        <v/>
      </c>
      <c r="E13" s="476">
        <f>SUM(O13,AC13,AQ13,BG13,BS13,CE13)</f>
        <v/>
      </c>
      <c r="F13" s="87" t="n"/>
      <c r="G13" s="88" t="n"/>
      <c r="H13" s="476">
        <f>N13+AB13+AP13</f>
        <v/>
      </c>
      <c r="I13" s="476">
        <f>O13+AC13+AQ13</f>
        <v/>
      </c>
      <c r="J13" s="87" t="n"/>
      <c r="K13" s="88" t="n"/>
      <c r="L13" s="476">
        <f>BF13+BR13+CD13</f>
        <v/>
      </c>
      <c r="M13" s="476">
        <f>BG13+BS13+CE13</f>
        <v/>
      </c>
      <c r="N13" s="477">
        <f>P13+R13+T13+V13+X13</f>
        <v/>
      </c>
      <c r="O13" s="477">
        <f>Q13+S13+U13+Y13</f>
        <v/>
      </c>
      <c r="P13" s="457" t="n">
        <v>0</v>
      </c>
      <c r="Q13" s="457" t="n">
        <v>0</v>
      </c>
      <c r="R13" s="457" t="n">
        <v>0</v>
      </c>
      <c r="S13" s="457" t="n">
        <v>0</v>
      </c>
      <c r="T13" s="457" t="n">
        <v>0</v>
      </c>
      <c r="U13" s="457" t="n">
        <v>0</v>
      </c>
      <c r="V13" s="457" t="n">
        <v>0</v>
      </c>
      <c r="W13" s="457" t="n">
        <v>0</v>
      </c>
      <c r="X13" s="457" t="n">
        <v>0</v>
      </c>
      <c r="Y13" s="457" t="n">
        <v>0</v>
      </c>
      <c r="Z13" s="478" t="n"/>
      <c r="AA13" s="479" t="n"/>
      <c r="AB13" s="477">
        <f>AD13+AF13+AH13+AJ13+AL13</f>
        <v/>
      </c>
      <c r="AC13" s="477">
        <f>AE13+AG13+AI13+AM13</f>
        <v/>
      </c>
      <c r="AD13" s="457">
        <f>'Каналы продукт 1'!AF13+'Каналы продукт 2'!AF13+'Каналы продукт 3'!AF13</f>
        <v/>
      </c>
      <c r="AE13" s="457">
        <f>'Каналы продукт 1'!AG13+'Каналы продукт 2'!AG13+'Каналы продукт 3'!AG13</f>
        <v/>
      </c>
      <c r="AF13" s="457">
        <f>'Каналы продукт 1'!AH13+'Каналы продукт 2'!AH13+'Каналы продукт 3'!AH13</f>
        <v/>
      </c>
      <c r="AG13" s="457">
        <f>'Каналы продукт 1'!AI13+'Каналы продукт 2'!AI13+'Каналы продукт 3'!AI13</f>
        <v/>
      </c>
      <c r="AH13" s="457">
        <f>'Каналы продукт 1'!AJ13+'Каналы продукт 2'!AJ13+'Каналы продукт 3'!AJ13</f>
        <v/>
      </c>
      <c r="AI13" s="457">
        <f>'Каналы продукт 1'!AK13+'Каналы продукт 2'!AK13+'Каналы продукт 3'!AK13</f>
        <v/>
      </c>
      <c r="AJ13" s="457">
        <f>'Каналы продукт 1'!AL13+'Каналы продукт 2'!AL13+'Каналы продукт 3'!AL13</f>
        <v/>
      </c>
      <c r="AK13" s="457">
        <f>'Каналы продукт 1'!AM13+'Каналы продукт 2'!AM13+'Каналы продукт 3'!AM13</f>
        <v/>
      </c>
      <c r="AL13" s="480" t="n"/>
      <c r="AM13" s="481" t="n"/>
      <c r="AN13" s="478" t="n"/>
      <c r="AO13" s="479" t="n"/>
      <c r="AP13" s="477">
        <f>AR13+AT13+AV13+AX13+AZ13</f>
        <v/>
      </c>
      <c r="AQ13" s="477">
        <f>AS13+AU13+AW13+AY13+BA13</f>
        <v/>
      </c>
      <c r="AR13" s="457">
        <f>'Каналы продукт 1'!AT13+'Каналы продукт 2'!AT13+'Каналы продукт 3'!AT13</f>
        <v/>
      </c>
      <c r="AS13" s="457">
        <f>'Каналы продукт 1'!AU13+'Каналы продукт 2'!AU13+'Каналы продукт 3'!AU13</f>
        <v/>
      </c>
      <c r="AT13" s="457">
        <f>'Каналы продукт 1'!AV13+'Каналы продукт 2'!AV13+'Каналы продукт 3'!AV13</f>
        <v/>
      </c>
      <c r="AU13" s="457">
        <f>'Каналы продукт 1'!AW13+'Каналы продукт 2'!AW13+'Каналы продукт 3'!AW13</f>
        <v/>
      </c>
      <c r="AV13" s="457">
        <f>'Каналы продукт 1'!AX13+'Каналы продукт 2'!AX13+'Каналы продукт 3'!AX13</f>
        <v/>
      </c>
      <c r="AW13" s="457">
        <f>'Каналы продукт 1'!AY13+'Каналы продукт 2'!AY13+'Каналы продукт 3'!AY13</f>
        <v/>
      </c>
      <c r="AX13" s="457">
        <f>'Каналы продукт 1'!AZ13+'Каналы продукт 2'!AZ13+'Каналы продукт 3'!AZ13</f>
        <v/>
      </c>
      <c r="AY13" s="457">
        <f>'Каналы продукт 1'!BA13+'Каналы продукт 2'!BA13+'Каналы продукт 3'!BA13</f>
        <v/>
      </c>
      <c r="AZ13" s="457">
        <f>'Каналы продукт 1'!BB13+'Каналы продукт 2'!BB13+'Каналы продукт 3'!BB13</f>
        <v/>
      </c>
      <c r="BA13" s="457">
        <f>'Каналы продукт 1'!BC13+'Каналы продукт 2'!BC13+'Каналы продукт 3'!BC13</f>
        <v/>
      </c>
      <c r="BB13" s="101" t="n"/>
      <c r="BC13" s="102" t="n"/>
      <c r="BD13" s="478" t="n"/>
      <c r="BE13" s="479" t="n"/>
      <c r="BF13" s="482" t="n"/>
      <c r="BG13" s="483" t="n"/>
      <c r="BH13" s="484" t="n"/>
      <c r="BI13" s="481" t="n"/>
      <c r="BJ13" s="484" t="n"/>
      <c r="BK13" s="481" t="n"/>
      <c r="BL13" s="480" t="n"/>
      <c r="BM13" s="481" t="n"/>
      <c r="BN13" s="480" t="n"/>
      <c r="BO13" s="481" t="n"/>
      <c r="BP13" s="478" t="n"/>
      <c r="BQ13" s="479" t="n"/>
      <c r="BR13" s="482" t="n"/>
      <c r="BS13" s="483" t="n"/>
      <c r="BT13" s="484" t="n"/>
      <c r="BU13" s="481" t="n"/>
      <c r="BV13" s="484" t="n"/>
      <c r="BW13" s="481" t="n"/>
      <c r="BX13" s="480" t="n"/>
      <c r="BY13" s="481" t="n"/>
      <c r="BZ13" s="480" t="n"/>
      <c r="CA13" s="481" t="n"/>
      <c r="CB13" s="478" t="n"/>
      <c r="CC13" s="97" t="n"/>
      <c r="CD13" s="92" t="n"/>
      <c r="CE13" s="93" t="n"/>
      <c r="CF13" s="98" t="n"/>
      <c r="CG13" s="99" t="n"/>
      <c r="CH13" s="100" t="n"/>
      <c r="CI13" s="99" t="n"/>
      <c r="CJ13" s="100" t="n"/>
      <c r="CK13" s="99" t="n"/>
      <c r="CL13" s="100" t="n"/>
      <c r="CM13" s="99" t="n"/>
      <c r="CN13" s="100" t="n"/>
      <c r="CO13" s="99" t="n"/>
    </row>
    <row r="14" outlineLevel="1" s="414">
      <c r="A14" s="475" t="inlineStr">
        <is>
          <t>Вебинары/Мероприятия</t>
        </is>
      </c>
      <c r="B14" s="87" t="n"/>
      <c r="C14" s="91" t="n"/>
      <c r="D14" s="476">
        <f>SUM(N14,AB14,AP14,BF14,BR14,CD14)</f>
        <v/>
      </c>
      <c r="E14" s="476">
        <f>SUM(O14,AC14,AQ14,BG14,BS14,CE14)</f>
        <v/>
      </c>
      <c r="F14" s="87" t="n"/>
      <c r="G14" s="88" t="n"/>
      <c r="H14" s="476">
        <f>N14+AB14+AP14</f>
        <v/>
      </c>
      <c r="I14" s="476">
        <f>O14+AC14+AQ14</f>
        <v/>
      </c>
      <c r="J14" s="87" t="n"/>
      <c r="K14" s="88" t="n"/>
      <c r="L14" s="476">
        <f>BF14+BR14+CD14</f>
        <v/>
      </c>
      <c r="M14" s="476">
        <f>BG14+BS14+CE14</f>
        <v/>
      </c>
      <c r="N14" s="477">
        <f>P14+R14+T14+V14+X14</f>
        <v/>
      </c>
      <c r="O14" s="477">
        <f>Q14+S14+U14+Y14</f>
        <v/>
      </c>
      <c r="P14" s="457" t="n">
        <v>0</v>
      </c>
      <c r="Q14" s="457" t="n">
        <v>0</v>
      </c>
      <c r="R14" s="457" t="n">
        <v>0</v>
      </c>
      <c r="S14" s="457" t="n">
        <v>0</v>
      </c>
      <c r="T14" s="457" t="n">
        <v>0</v>
      </c>
      <c r="U14" s="457" t="n">
        <v>0</v>
      </c>
      <c r="V14" s="457" t="n">
        <v>0</v>
      </c>
      <c r="W14" s="457" t="n">
        <v>0</v>
      </c>
      <c r="X14" s="457" t="n">
        <v>0</v>
      </c>
      <c r="Y14" s="457" t="n">
        <v>0</v>
      </c>
      <c r="Z14" s="478" t="n"/>
      <c r="AA14" s="479" t="n"/>
      <c r="AB14" s="477">
        <f>AD14+AF14+AH14+AJ14+AL14</f>
        <v/>
      </c>
      <c r="AC14" s="477">
        <f>AE14+AG14+AI14+AM14</f>
        <v/>
      </c>
      <c r="AD14" s="457">
        <f>'Каналы продукт 1'!AF14+'Каналы продукт 2'!AF14+'Каналы продукт 3'!AF14</f>
        <v/>
      </c>
      <c r="AE14" s="457">
        <f>'Каналы продукт 1'!AG14+'Каналы продукт 2'!AG14+'Каналы продукт 3'!AG14</f>
        <v/>
      </c>
      <c r="AF14" s="457">
        <f>'Каналы продукт 1'!AH14+'Каналы продукт 2'!AH14+'Каналы продукт 3'!AH14</f>
        <v/>
      </c>
      <c r="AG14" s="457">
        <f>'Каналы продукт 1'!AI14+'Каналы продукт 2'!AI14+'Каналы продукт 3'!AI14</f>
        <v/>
      </c>
      <c r="AH14" s="457">
        <f>'Каналы продукт 1'!AJ14+'Каналы продукт 2'!AJ14+'Каналы продукт 3'!AJ14</f>
        <v/>
      </c>
      <c r="AI14" s="457">
        <f>'Каналы продукт 1'!AK14+'Каналы продукт 2'!AK14+'Каналы продукт 3'!AK14</f>
        <v/>
      </c>
      <c r="AJ14" s="457">
        <f>'Каналы продукт 1'!AL14+'Каналы продукт 2'!AL14+'Каналы продукт 3'!AL14</f>
        <v/>
      </c>
      <c r="AK14" s="457">
        <f>'Каналы продукт 1'!AM14+'Каналы продукт 2'!AM14+'Каналы продукт 3'!AM14</f>
        <v/>
      </c>
      <c r="AL14" s="480" t="n"/>
      <c r="AM14" s="481" t="n"/>
      <c r="AN14" s="478" t="n"/>
      <c r="AO14" s="479" t="n"/>
      <c r="AP14" s="477">
        <f>AR14+AT14+AV14+AX14+AZ14</f>
        <v/>
      </c>
      <c r="AQ14" s="477">
        <f>AS14+AU14+AW14+AY14+BA14</f>
        <v/>
      </c>
      <c r="AR14" s="457">
        <f>'Каналы продукт 1'!AT14+'Каналы продукт 2'!AT14+'Каналы продукт 3'!AT14</f>
        <v/>
      </c>
      <c r="AS14" s="457">
        <f>'Каналы продукт 1'!AU14+'Каналы продукт 2'!AU14+'Каналы продукт 3'!AU14</f>
        <v/>
      </c>
      <c r="AT14" s="457">
        <f>'Каналы продукт 1'!AV14+'Каналы продукт 2'!AV14+'Каналы продукт 3'!AV14</f>
        <v/>
      </c>
      <c r="AU14" s="457">
        <f>'Каналы продукт 1'!AW14+'Каналы продукт 2'!AW14+'Каналы продукт 3'!AW14</f>
        <v/>
      </c>
      <c r="AV14" s="457">
        <f>'Каналы продукт 1'!AX14+'Каналы продукт 2'!AX14+'Каналы продукт 3'!AX14</f>
        <v/>
      </c>
      <c r="AW14" s="457">
        <f>'Каналы продукт 1'!AY14+'Каналы продукт 2'!AY14+'Каналы продукт 3'!AY14</f>
        <v/>
      </c>
      <c r="AX14" s="457">
        <f>'Каналы продукт 1'!AZ14+'Каналы продукт 2'!AZ14+'Каналы продукт 3'!AZ14</f>
        <v/>
      </c>
      <c r="AY14" s="457">
        <f>'Каналы продукт 1'!BA14+'Каналы продукт 2'!BA14+'Каналы продукт 3'!BA14</f>
        <v/>
      </c>
      <c r="AZ14" s="457">
        <f>'Каналы продукт 1'!BB14+'Каналы продукт 2'!BB14+'Каналы продукт 3'!BB14</f>
        <v/>
      </c>
      <c r="BA14" s="457">
        <f>'Каналы продукт 1'!BC14+'Каналы продукт 2'!BC14+'Каналы продукт 3'!BC14</f>
        <v/>
      </c>
      <c r="BB14" s="101" t="n"/>
      <c r="BC14" s="102" t="n"/>
      <c r="BD14" s="478" t="n"/>
      <c r="BE14" s="479" t="n"/>
      <c r="BF14" s="482" t="n"/>
      <c r="BG14" s="483" t="n"/>
      <c r="BH14" s="484" t="n"/>
      <c r="BI14" s="481" t="n"/>
      <c r="BJ14" s="484" t="n"/>
      <c r="BK14" s="481" t="n"/>
      <c r="BL14" s="480" t="n"/>
      <c r="BM14" s="481" t="n"/>
      <c r="BN14" s="480" t="n"/>
      <c r="BO14" s="481" t="n"/>
      <c r="BP14" s="478" t="n"/>
      <c r="BQ14" s="479" t="n"/>
      <c r="BR14" s="482" t="n"/>
      <c r="BS14" s="483" t="n"/>
      <c r="BT14" s="484" t="n"/>
      <c r="BU14" s="481" t="n"/>
      <c r="BV14" s="484" t="n"/>
      <c r="BW14" s="481" t="n"/>
      <c r="BX14" s="480" t="n"/>
      <c r="BY14" s="481" t="n"/>
      <c r="BZ14" s="480" t="n"/>
      <c r="CA14" s="481" t="n"/>
      <c r="CB14" s="478" t="n"/>
      <c r="CC14" s="97" t="n"/>
      <c r="CD14" s="92" t="n"/>
      <c r="CE14" s="93" t="n"/>
      <c r="CF14" s="98" t="n"/>
      <c r="CG14" s="99" t="n"/>
      <c r="CH14" s="100" t="n"/>
      <c r="CI14" s="99" t="n"/>
      <c r="CJ14" s="100" t="n"/>
      <c r="CK14" s="99" t="n"/>
      <c r="CL14" s="100" t="n"/>
      <c r="CM14" s="99" t="n"/>
      <c r="CN14" s="100" t="n"/>
      <c r="CO14" s="99" t="n"/>
    </row>
    <row r="15" outlineLevel="1" s="414">
      <c r="A15" s="475" t="inlineStr">
        <is>
          <t>Рассылки по нашей базе</t>
        </is>
      </c>
      <c r="B15" s="87" t="n"/>
      <c r="C15" s="88" t="n"/>
      <c r="D15" s="476">
        <f>SUM(N15,AB15,AP15,BF15,BR15,CD15)</f>
        <v/>
      </c>
      <c r="E15" s="476">
        <f>SUM(O15,AC15,AQ15,BG15,BS15,CE15)</f>
        <v/>
      </c>
      <c r="F15" s="87" t="n"/>
      <c r="G15" s="88" t="n"/>
      <c r="H15" s="476">
        <f>N15+AB15+AP15</f>
        <v/>
      </c>
      <c r="I15" s="476">
        <f>O15+AC15+AQ15</f>
        <v/>
      </c>
      <c r="J15" s="87" t="n"/>
      <c r="K15" s="88" t="n"/>
      <c r="L15" s="476">
        <f>BF15+BR15+CD15</f>
        <v/>
      </c>
      <c r="M15" s="476">
        <f>BG15+BS15+CE15</f>
        <v/>
      </c>
      <c r="N15" s="477">
        <f>P15+R15+T15+V15+X15</f>
        <v/>
      </c>
      <c r="O15" s="477">
        <f>Q15+S15+U15+Y15</f>
        <v/>
      </c>
      <c r="P15" s="457" t="n">
        <v>0</v>
      </c>
      <c r="Q15" s="457" t="n">
        <v>0</v>
      </c>
      <c r="R15" s="457" t="n">
        <v>0</v>
      </c>
      <c r="S15" s="457" t="n">
        <v>0</v>
      </c>
      <c r="T15" s="457" t="n">
        <v>0</v>
      </c>
      <c r="U15" s="457" t="n">
        <v>0</v>
      </c>
      <c r="V15" s="457" t="n">
        <v>0</v>
      </c>
      <c r="W15" s="457" t="n">
        <v>0</v>
      </c>
      <c r="X15" s="457" t="n">
        <v>0</v>
      </c>
      <c r="Y15" s="457" t="n">
        <v>0</v>
      </c>
      <c r="Z15" s="478" t="n"/>
      <c r="AA15" s="479" t="n"/>
      <c r="AB15" s="477">
        <f>AD15+AF15+AH15+AJ15+AL15</f>
        <v/>
      </c>
      <c r="AC15" s="477">
        <f>AE15+AG15+AI15+AM15</f>
        <v/>
      </c>
      <c r="AD15" s="457">
        <f>'Каналы продукт 1'!AF15+'Каналы продукт 2'!AF15+'Каналы продукт 3'!AF15</f>
        <v/>
      </c>
      <c r="AE15" s="457">
        <f>'Каналы продукт 1'!AG15+'Каналы продукт 2'!AG15+'Каналы продукт 3'!AG15</f>
        <v/>
      </c>
      <c r="AF15" s="457">
        <f>'Каналы продукт 1'!AH15+'Каналы продукт 2'!AH15+'Каналы продукт 3'!AH15</f>
        <v/>
      </c>
      <c r="AG15" s="457">
        <f>'Каналы продукт 1'!AI15+'Каналы продукт 2'!AI15+'Каналы продукт 3'!AI15</f>
        <v/>
      </c>
      <c r="AH15" s="457">
        <f>'Каналы продукт 1'!AJ15+'Каналы продукт 2'!AJ15+'Каналы продукт 3'!AJ15</f>
        <v/>
      </c>
      <c r="AI15" s="457">
        <f>'Каналы продукт 1'!AK15+'Каналы продукт 2'!AK15+'Каналы продукт 3'!AK15</f>
        <v/>
      </c>
      <c r="AJ15" s="457">
        <f>'Каналы продукт 1'!AL15+'Каналы продукт 2'!AL15+'Каналы продукт 3'!AL15</f>
        <v/>
      </c>
      <c r="AK15" s="457">
        <f>'Каналы продукт 1'!AM15+'Каналы продукт 2'!AM15+'Каналы продукт 3'!AM15</f>
        <v/>
      </c>
      <c r="AL15" s="480" t="n"/>
      <c r="AM15" s="481" t="n"/>
      <c r="AN15" s="478" t="n"/>
      <c r="AO15" s="479" t="n"/>
      <c r="AP15" s="477">
        <f>AR15+AT15+AV15+AX15+AZ15</f>
        <v/>
      </c>
      <c r="AQ15" s="477">
        <f>AS15+AU15+AW15+AY15+BA15</f>
        <v/>
      </c>
      <c r="AR15" s="457">
        <f>'Каналы продукт 1'!AT15+'Каналы продукт 2'!AT15+'Каналы продукт 3'!AT15</f>
        <v/>
      </c>
      <c r="AS15" s="457">
        <f>'Каналы продукт 1'!AU15+'Каналы продукт 2'!AU15+'Каналы продукт 3'!AU15</f>
        <v/>
      </c>
      <c r="AT15" s="457">
        <f>'Каналы продукт 1'!AV15+'Каналы продукт 2'!AV15+'Каналы продукт 3'!AV15</f>
        <v/>
      </c>
      <c r="AU15" s="457">
        <f>'Каналы продукт 1'!AW15+'Каналы продукт 2'!AW15+'Каналы продукт 3'!AW15</f>
        <v/>
      </c>
      <c r="AV15" s="457">
        <f>'Каналы продукт 1'!AX15+'Каналы продукт 2'!AX15+'Каналы продукт 3'!AX15</f>
        <v/>
      </c>
      <c r="AW15" s="457">
        <f>'Каналы продукт 1'!AY15+'Каналы продукт 2'!AY15+'Каналы продукт 3'!AY15</f>
        <v/>
      </c>
      <c r="AX15" s="457">
        <f>'Каналы продукт 1'!AZ15+'Каналы продукт 2'!AZ15+'Каналы продукт 3'!AZ15</f>
        <v/>
      </c>
      <c r="AY15" s="457">
        <f>'Каналы продукт 1'!BA15+'Каналы продукт 2'!BA15+'Каналы продукт 3'!BA15</f>
        <v/>
      </c>
      <c r="AZ15" s="457">
        <f>'Каналы продукт 1'!BB15+'Каналы продукт 2'!BB15+'Каналы продукт 3'!BB15</f>
        <v/>
      </c>
      <c r="BA15" s="457">
        <f>'Каналы продукт 1'!BC15+'Каналы продукт 2'!BC15+'Каналы продукт 3'!BC15</f>
        <v/>
      </c>
      <c r="BB15" s="101" t="n"/>
      <c r="BC15" s="102" t="n"/>
      <c r="BD15" s="478" t="n"/>
      <c r="BE15" s="479" t="n"/>
      <c r="BF15" s="482" t="n"/>
      <c r="BG15" s="483" t="n"/>
      <c r="BH15" s="484" t="n"/>
      <c r="BI15" s="481" t="n"/>
      <c r="BJ15" s="484" t="n"/>
      <c r="BK15" s="481" t="n"/>
      <c r="BL15" s="480" t="n"/>
      <c r="BM15" s="481" t="n"/>
      <c r="BN15" s="480" t="n"/>
      <c r="BO15" s="481" t="n"/>
      <c r="BP15" s="478" t="n"/>
      <c r="BQ15" s="479" t="n"/>
      <c r="BR15" s="482" t="n"/>
      <c r="BS15" s="483" t="n"/>
      <c r="BT15" s="484" t="n"/>
      <c r="BU15" s="481" t="n"/>
      <c r="BV15" s="484" t="n"/>
      <c r="BW15" s="481" t="n"/>
      <c r="BX15" s="480" t="n"/>
      <c r="BY15" s="481" t="n"/>
      <c r="BZ15" s="480" t="n"/>
      <c r="CA15" s="481" t="n"/>
      <c r="CB15" s="478" t="n"/>
      <c r="CC15" s="97" t="n"/>
      <c r="CD15" s="92" t="n"/>
      <c r="CE15" s="93" t="n"/>
      <c r="CF15" s="98" t="n"/>
      <c r="CG15" s="99" t="n"/>
      <c r="CH15" s="100" t="n"/>
      <c r="CI15" s="99" t="n"/>
      <c r="CJ15" s="100" t="n"/>
      <c r="CK15" s="99" t="n"/>
      <c r="CL15" s="100" t="n"/>
      <c r="CM15" s="99" t="n"/>
      <c r="CN15" s="100" t="n"/>
      <c r="CO15" s="99" t="n"/>
    </row>
    <row r="16" outlineLevel="1" s="414">
      <c r="A16" s="475" t="inlineStr">
        <is>
          <t>Рассылки по холодной базе</t>
        </is>
      </c>
      <c r="B16" s="87" t="n"/>
      <c r="C16" s="88" t="n"/>
      <c r="D16" s="476">
        <f>SUM(N16,AB16,AP16,BF16,BR16,CD16)</f>
        <v/>
      </c>
      <c r="E16" s="476">
        <f>SUM(O16,AC16,AQ16,BG16,BS16,CE16)</f>
        <v/>
      </c>
      <c r="F16" s="87" t="n"/>
      <c r="G16" s="88" t="n"/>
      <c r="H16" s="476">
        <f>N16+AB16+AP16</f>
        <v/>
      </c>
      <c r="I16" s="476">
        <f>O16+AC16+AQ16</f>
        <v/>
      </c>
      <c r="J16" s="87" t="n"/>
      <c r="K16" s="88" t="n"/>
      <c r="L16" s="476">
        <f>BF16+BR16+CD16</f>
        <v/>
      </c>
      <c r="M16" s="476">
        <f>BG16+BS16+CE16</f>
        <v/>
      </c>
      <c r="N16" s="477">
        <f>P16+R16+T16+V16+X16</f>
        <v/>
      </c>
      <c r="O16" s="477">
        <f>Q16+S16+U16+Y16</f>
        <v/>
      </c>
      <c r="P16" s="457" t="n">
        <v>0</v>
      </c>
      <c r="Q16" s="457" t="n">
        <v>0</v>
      </c>
      <c r="R16" s="457" t="n">
        <v>0</v>
      </c>
      <c r="S16" s="457" t="n">
        <v>0</v>
      </c>
      <c r="T16" s="457" t="n">
        <v>0</v>
      </c>
      <c r="U16" s="457" t="n">
        <v>0</v>
      </c>
      <c r="V16" s="457" t="n">
        <v>0</v>
      </c>
      <c r="W16" s="457" t="n">
        <v>0</v>
      </c>
      <c r="X16" s="457" t="n">
        <v>0</v>
      </c>
      <c r="Y16" s="457" t="n">
        <v>0</v>
      </c>
      <c r="Z16" s="478" t="n"/>
      <c r="AA16" s="479" t="n"/>
      <c r="AB16" s="477">
        <f>AD16+AF16+AH16+AJ16+AL16</f>
        <v/>
      </c>
      <c r="AC16" s="477">
        <f>AE16+AG16+AI16+AM16</f>
        <v/>
      </c>
      <c r="AD16" s="457">
        <f>'Каналы продукт 1'!AF16+'Каналы продукт 2'!AF16+'Каналы продукт 3'!AF16</f>
        <v/>
      </c>
      <c r="AE16" s="457">
        <f>'Каналы продукт 1'!AG16+'Каналы продукт 2'!AG16+'Каналы продукт 3'!AG16</f>
        <v/>
      </c>
      <c r="AF16" s="457">
        <f>'Каналы продукт 1'!AH16+'Каналы продукт 2'!AH16+'Каналы продукт 3'!AH16</f>
        <v/>
      </c>
      <c r="AG16" s="457">
        <f>'Каналы продукт 1'!AI16+'Каналы продукт 2'!AI16+'Каналы продукт 3'!AI16</f>
        <v/>
      </c>
      <c r="AH16" s="457">
        <f>'Каналы продукт 1'!AJ16+'Каналы продукт 2'!AJ16+'Каналы продукт 3'!AJ16</f>
        <v/>
      </c>
      <c r="AI16" s="457">
        <f>'Каналы продукт 1'!AK16+'Каналы продукт 2'!AK16+'Каналы продукт 3'!AK16</f>
        <v/>
      </c>
      <c r="AJ16" s="457">
        <f>'Каналы продукт 1'!AL16+'Каналы продукт 2'!AL16+'Каналы продукт 3'!AL16</f>
        <v/>
      </c>
      <c r="AK16" s="457">
        <f>'Каналы продукт 1'!AM16+'Каналы продукт 2'!AM16+'Каналы продукт 3'!AM16</f>
        <v/>
      </c>
      <c r="AL16" s="480" t="n"/>
      <c r="AM16" s="481" t="n"/>
      <c r="AN16" s="478" t="n"/>
      <c r="AO16" s="479" t="n"/>
      <c r="AP16" s="477">
        <f>AR16+AT16+AV16+AX16+AZ16</f>
        <v/>
      </c>
      <c r="AQ16" s="477">
        <f>AS16+AU16+AW16+AY16+BA16</f>
        <v/>
      </c>
      <c r="AR16" s="457">
        <f>'Каналы продукт 1'!AT16+'Каналы продукт 2'!AT16+'Каналы продукт 3'!AT16</f>
        <v/>
      </c>
      <c r="AS16" s="457">
        <f>'Каналы продукт 1'!AU16+'Каналы продукт 2'!AU16+'Каналы продукт 3'!AU16</f>
        <v/>
      </c>
      <c r="AT16" s="457">
        <f>'Каналы продукт 1'!AV16+'Каналы продукт 2'!AV16+'Каналы продукт 3'!AV16</f>
        <v/>
      </c>
      <c r="AU16" s="457">
        <f>'Каналы продукт 1'!AW16+'Каналы продукт 2'!AW16+'Каналы продукт 3'!AW16</f>
        <v/>
      </c>
      <c r="AV16" s="457">
        <f>'Каналы продукт 1'!AX16+'Каналы продукт 2'!AX16+'Каналы продукт 3'!AX16</f>
        <v/>
      </c>
      <c r="AW16" s="457">
        <f>'Каналы продукт 1'!AY16+'Каналы продукт 2'!AY16+'Каналы продукт 3'!AY16</f>
        <v/>
      </c>
      <c r="AX16" s="457">
        <f>'Каналы продукт 1'!AZ16+'Каналы продукт 2'!AZ16+'Каналы продукт 3'!AZ16</f>
        <v/>
      </c>
      <c r="AY16" s="457">
        <f>'Каналы продукт 1'!BA16+'Каналы продукт 2'!BA16+'Каналы продукт 3'!BA16</f>
        <v/>
      </c>
      <c r="AZ16" s="457">
        <f>'Каналы продукт 1'!BB16+'Каналы продукт 2'!BB16+'Каналы продукт 3'!BB16</f>
        <v/>
      </c>
      <c r="BA16" s="457">
        <f>'Каналы продукт 1'!BC16+'Каналы продукт 2'!BC16+'Каналы продукт 3'!BC16</f>
        <v/>
      </c>
      <c r="BB16" s="101" t="n"/>
      <c r="BC16" s="102" t="n"/>
      <c r="BD16" s="478" t="n"/>
      <c r="BE16" s="479" t="n"/>
      <c r="BF16" s="482" t="n"/>
      <c r="BG16" s="483" t="n"/>
      <c r="BH16" s="484" t="n"/>
      <c r="BI16" s="481" t="n"/>
      <c r="BJ16" s="484" t="n"/>
      <c r="BK16" s="481" t="n"/>
      <c r="BL16" s="480" t="n"/>
      <c r="BM16" s="481" t="n"/>
      <c r="BN16" s="480" t="n"/>
      <c r="BO16" s="481" t="n"/>
      <c r="BP16" s="478" t="n"/>
      <c r="BQ16" s="479" t="n"/>
      <c r="BR16" s="482" t="n"/>
      <c r="BS16" s="483" t="n"/>
      <c r="BT16" s="484" t="n"/>
      <c r="BU16" s="481" t="n"/>
      <c r="BV16" s="484" t="n"/>
      <c r="BW16" s="481" t="n"/>
      <c r="BX16" s="480" t="n"/>
      <c r="BY16" s="481" t="n"/>
      <c r="BZ16" s="480" t="n"/>
      <c r="CA16" s="481" t="n"/>
      <c r="CB16" s="478" t="n"/>
      <c r="CC16" s="97" t="n"/>
      <c r="CD16" s="92" t="n"/>
      <c r="CE16" s="93" t="n"/>
      <c r="CF16" s="98" t="n"/>
      <c r="CG16" s="99" t="n"/>
      <c r="CH16" s="100" t="n"/>
      <c r="CI16" s="99" t="n"/>
      <c r="CJ16" s="100" t="n"/>
      <c r="CK16" s="99" t="n"/>
      <c r="CL16" s="100" t="n"/>
      <c r="CM16" s="99" t="n"/>
      <c r="CN16" s="100" t="n"/>
      <c r="CO16" s="99" t="n"/>
    </row>
    <row r="17" outlineLevel="1" s="414">
      <c r="A17" s="475" t="inlineStr">
        <is>
          <t>Входящий звонок</t>
        </is>
      </c>
      <c r="B17" s="87" t="n"/>
      <c r="C17" s="88" t="n"/>
      <c r="D17" s="476">
        <f>SUM(N17,AB17,AP17,BF17,BR17,CD17)</f>
        <v/>
      </c>
      <c r="E17" s="476">
        <f>SUM(O17,AC17,AQ17,BG17,BS17,CE17)</f>
        <v/>
      </c>
      <c r="F17" s="87" t="n"/>
      <c r="G17" s="88" t="n"/>
      <c r="H17" s="476">
        <f>N17+AB17+AP17</f>
        <v/>
      </c>
      <c r="I17" s="476">
        <f>O17+AC17+AQ17</f>
        <v/>
      </c>
      <c r="J17" s="89" t="n"/>
      <c r="K17" s="91" t="n"/>
      <c r="L17" s="476">
        <f>BF17+BR17+CD17</f>
        <v/>
      </c>
      <c r="M17" s="476">
        <f>BG17+BS17+CE17</f>
        <v/>
      </c>
      <c r="N17" s="477">
        <f>P17+R17+T17+V17+X17</f>
        <v/>
      </c>
      <c r="O17" s="477">
        <f>Q17+S17+U17+Y17</f>
        <v/>
      </c>
      <c r="P17" s="457" t="n">
        <v>0</v>
      </c>
      <c r="Q17" s="457" t="n">
        <v>0</v>
      </c>
      <c r="R17" s="457" t="n">
        <v>0</v>
      </c>
      <c r="S17" s="457" t="n">
        <v>0</v>
      </c>
      <c r="T17" s="457" t="n">
        <v>0</v>
      </c>
      <c r="U17" s="457" t="n">
        <v>0</v>
      </c>
      <c r="V17" s="457" t="n">
        <v>0</v>
      </c>
      <c r="W17" s="457" t="n">
        <v>0</v>
      </c>
      <c r="X17" s="457" t="n">
        <v>0</v>
      </c>
      <c r="Y17" s="457" t="n">
        <v>0</v>
      </c>
      <c r="Z17" s="478" t="n"/>
      <c r="AA17" s="479" t="n"/>
      <c r="AB17" s="477">
        <f>AD17+AF17+AH17+AJ17+AL17</f>
        <v/>
      </c>
      <c r="AC17" s="477">
        <f>AE17+AG17+AI17+AM17</f>
        <v/>
      </c>
      <c r="AD17" s="457">
        <f>'Каналы продукт 1'!AF17+'Каналы продукт 2'!AF17+'Каналы продукт 3'!AF17</f>
        <v/>
      </c>
      <c r="AE17" s="457">
        <f>'Каналы продукт 1'!AG17+'Каналы продукт 2'!AG17+'Каналы продукт 3'!AG17</f>
        <v/>
      </c>
      <c r="AF17" s="457">
        <f>'Каналы продукт 1'!AH17+'Каналы продукт 2'!AH17+'Каналы продукт 3'!AH17</f>
        <v/>
      </c>
      <c r="AG17" s="457">
        <f>'Каналы продукт 1'!AI17+'Каналы продукт 2'!AI17+'Каналы продукт 3'!AI17</f>
        <v/>
      </c>
      <c r="AH17" s="457">
        <f>'Каналы продукт 1'!AJ17+'Каналы продукт 2'!AJ17+'Каналы продукт 3'!AJ17</f>
        <v/>
      </c>
      <c r="AI17" s="457">
        <f>'Каналы продукт 1'!AK17+'Каналы продукт 2'!AK17+'Каналы продукт 3'!AK17</f>
        <v/>
      </c>
      <c r="AJ17" s="457">
        <f>'Каналы продукт 1'!AL17+'Каналы продукт 2'!AL17+'Каналы продукт 3'!AL17</f>
        <v/>
      </c>
      <c r="AK17" s="457">
        <f>'Каналы продукт 1'!AM17+'Каналы продукт 2'!AM17+'Каналы продукт 3'!AM17</f>
        <v/>
      </c>
      <c r="AL17" s="480" t="n"/>
      <c r="AM17" s="481" t="n"/>
      <c r="AN17" s="478" t="n"/>
      <c r="AO17" s="479" t="n"/>
      <c r="AP17" s="477">
        <f>AR17+AT17+AV17+AX17+AZ17</f>
        <v/>
      </c>
      <c r="AQ17" s="477">
        <f>AS17+AU17+AW17+AY17+BA17</f>
        <v/>
      </c>
      <c r="AR17" s="457">
        <f>'Каналы продукт 1'!AT17+'Каналы продукт 2'!AT17+'Каналы продукт 3'!AT17</f>
        <v/>
      </c>
      <c r="AS17" s="457">
        <f>'Каналы продукт 1'!AU17+'Каналы продукт 2'!AU17+'Каналы продукт 3'!AU17</f>
        <v/>
      </c>
      <c r="AT17" s="457">
        <f>'Каналы продукт 1'!AV17+'Каналы продукт 2'!AV17+'Каналы продукт 3'!AV17</f>
        <v/>
      </c>
      <c r="AU17" s="457">
        <f>'Каналы продукт 1'!AW17+'Каналы продукт 2'!AW17+'Каналы продукт 3'!AW17</f>
        <v/>
      </c>
      <c r="AV17" s="457">
        <f>'Каналы продукт 1'!AX17+'Каналы продукт 2'!AX17+'Каналы продукт 3'!AX17</f>
        <v/>
      </c>
      <c r="AW17" s="457">
        <f>'Каналы продукт 1'!AY17+'Каналы продукт 2'!AY17+'Каналы продукт 3'!AY17</f>
        <v/>
      </c>
      <c r="AX17" s="457">
        <f>'Каналы продукт 1'!AZ17+'Каналы продукт 2'!AZ17+'Каналы продукт 3'!AZ17</f>
        <v/>
      </c>
      <c r="AY17" s="457">
        <f>'Каналы продукт 1'!BA17+'Каналы продукт 2'!BA17+'Каналы продукт 3'!BA17</f>
        <v/>
      </c>
      <c r="AZ17" s="457">
        <f>'Каналы продукт 1'!BB17+'Каналы продукт 2'!BB17+'Каналы продукт 3'!BB17</f>
        <v/>
      </c>
      <c r="BA17" s="457">
        <f>'Каналы продукт 1'!BC17+'Каналы продукт 2'!BC17+'Каналы продукт 3'!BC17</f>
        <v/>
      </c>
      <c r="BB17" s="101" t="n"/>
      <c r="BC17" s="102" t="n"/>
      <c r="BD17" s="478" t="n"/>
      <c r="BE17" s="479" t="n"/>
      <c r="BF17" s="482" t="n"/>
      <c r="BG17" s="483" t="n"/>
      <c r="BH17" s="484" t="n"/>
      <c r="BI17" s="481" t="n"/>
      <c r="BJ17" s="484" t="n"/>
      <c r="BK17" s="481" t="n"/>
      <c r="BL17" s="480" t="n"/>
      <c r="BM17" s="481" t="n"/>
      <c r="BN17" s="480" t="n"/>
      <c r="BO17" s="481" t="n"/>
      <c r="BP17" s="478" t="n"/>
      <c r="BQ17" s="479" t="n"/>
      <c r="BR17" s="482" t="n"/>
      <c r="BS17" s="483" t="n"/>
      <c r="BT17" s="484" t="n"/>
      <c r="BU17" s="481" t="n"/>
      <c r="BV17" s="484" t="n"/>
      <c r="BW17" s="481" t="n"/>
      <c r="BX17" s="480" t="n"/>
      <c r="BY17" s="481" t="n"/>
      <c r="BZ17" s="480" t="n"/>
      <c r="CA17" s="481" t="n"/>
      <c r="CB17" s="478" t="n"/>
      <c r="CC17" s="97" t="n"/>
      <c r="CD17" s="92" t="n"/>
      <c r="CE17" s="122" t="n"/>
      <c r="CF17" s="100" t="n"/>
      <c r="CG17" s="98" t="n"/>
      <c r="CH17" s="100" t="n"/>
      <c r="CI17" s="99" t="n"/>
      <c r="CJ17" s="98" t="n"/>
      <c r="CK17" s="98" t="n"/>
      <c r="CL17" s="100" t="n"/>
      <c r="CM17" s="98" t="n"/>
      <c r="CN17" s="100" t="n"/>
      <c r="CO17" s="99" t="n"/>
    </row>
    <row r="18" outlineLevel="1" s="414">
      <c r="A18" s="475" t="inlineStr">
        <is>
          <t>Входящая почта sales</t>
        </is>
      </c>
      <c r="B18" s="87" t="n"/>
      <c r="C18" s="88" t="n"/>
      <c r="D18" s="476">
        <f>SUM(N18,AB18,AP18,BF18,BR18,CD18)</f>
        <v/>
      </c>
      <c r="E18" s="476">
        <f>SUM(O18,AC18,AQ18,BG18,BS18,CE18)</f>
        <v/>
      </c>
      <c r="F18" s="87" t="n"/>
      <c r="G18" s="88" t="n"/>
      <c r="H18" s="476">
        <f>N18+AB18+AP18</f>
        <v/>
      </c>
      <c r="I18" s="476">
        <f>O18+AC18+AQ18</f>
        <v/>
      </c>
      <c r="J18" s="87" t="n"/>
      <c r="K18" s="88" t="n"/>
      <c r="L18" s="476">
        <f>BF18+BR18+CD18</f>
        <v/>
      </c>
      <c r="M18" s="476">
        <f>BG18+BS18+CE18</f>
        <v/>
      </c>
      <c r="N18" s="477">
        <f>P18+R18+T18+V18+X18</f>
        <v/>
      </c>
      <c r="O18" s="477">
        <f>Q18+S18+U18+Y18</f>
        <v/>
      </c>
      <c r="P18" s="457" t="n">
        <v>0</v>
      </c>
      <c r="Q18" s="457" t="n">
        <v>0</v>
      </c>
      <c r="R18" s="457" t="n">
        <v>0</v>
      </c>
      <c r="S18" s="457" t="n">
        <v>0</v>
      </c>
      <c r="T18" s="457" t="n">
        <v>0</v>
      </c>
      <c r="U18" s="457" t="n">
        <v>0</v>
      </c>
      <c r="V18" s="457" t="n">
        <v>0</v>
      </c>
      <c r="W18" s="457" t="n">
        <v>0</v>
      </c>
      <c r="X18" s="457" t="n">
        <v>1</v>
      </c>
      <c r="Y18" s="457" t="n">
        <v>1</v>
      </c>
      <c r="Z18" s="478" t="n"/>
      <c r="AA18" s="479" t="n"/>
      <c r="AB18" s="477">
        <f>AD18+AF18+AH18+AJ18+AL18</f>
        <v/>
      </c>
      <c r="AC18" s="477">
        <f>AE18+AG18+AI18+AM18</f>
        <v/>
      </c>
      <c r="AD18" s="457">
        <f>'Каналы продукт 1'!AF18+'Каналы продукт 2'!AF18+'Каналы продукт 3'!AF18</f>
        <v/>
      </c>
      <c r="AE18" s="457">
        <f>'Каналы продукт 1'!AG18+'Каналы продукт 2'!AG18+'Каналы продукт 3'!AG18</f>
        <v/>
      </c>
      <c r="AF18" s="457">
        <f>'Каналы продукт 1'!AH18+'Каналы продукт 2'!AH18+'Каналы продукт 3'!AH18</f>
        <v/>
      </c>
      <c r="AG18" s="457">
        <f>'Каналы продукт 1'!AI18+'Каналы продукт 2'!AI18+'Каналы продукт 3'!AI18</f>
        <v/>
      </c>
      <c r="AH18" s="457">
        <f>'Каналы продукт 1'!AJ18+'Каналы продукт 2'!AJ18+'Каналы продукт 3'!AJ18</f>
        <v/>
      </c>
      <c r="AI18" s="457">
        <f>'Каналы продукт 1'!AK18+'Каналы продукт 2'!AK18+'Каналы продукт 3'!AK18</f>
        <v/>
      </c>
      <c r="AJ18" s="457">
        <f>'Каналы продукт 1'!AL18+'Каналы продукт 2'!AL18+'Каналы продукт 3'!AL18</f>
        <v/>
      </c>
      <c r="AK18" s="457">
        <f>'Каналы продукт 1'!AM18+'Каналы продукт 2'!AM18+'Каналы продукт 3'!AM18</f>
        <v/>
      </c>
      <c r="AL18" s="480" t="n"/>
      <c r="AM18" s="481" t="n"/>
      <c r="AN18" s="478" t="n"/>
      <c r="AO18" s="479" t="n"/>
      <c r="AP18" s="477">
        <f>AR18+AT18+AV18+AX18+AZ18</f>
        <v/>
      </c>
      <c r="AQ18" s="477">
        <f>AS18+AU18+AW18+AY18+BA18</f>
        <v/>
      </c>
      <c r="AR18" s="457">
        <f>'Каналы продукт 1'!AT18+'Каналы продукт 2'!AT18+'Каналы продукт 3'!AT18</f>
        <v/>
      </c>
      <c r="AS18" s="457">
        <f>'Каналы продукт 1'!AU18+'Каналы продукт 2'!AU18+'Каналы продукт 3'!AU18</f>
        <v/>
      </c>
      <c r="AT18" s="457">
        <f>'Каналы продукт 1'!AV18+'Каналы продукт 2'!AV18+'Каналы продукт 3'!AV18</f>
        <v/>
      </c>
      <c r="AU18" s="457">
        <f>'Каналы продукт 1'!AW18+'Каналы продукт 2'!AW18+'Каналы продукт 3'!AW18</f>
        <v/>
      </c>
      <c r="AV18" s="457">
        <f>'Каналы продукт 1'!AX18+'Каналы продукт 2'!AX18+'Каналы продукт 3'!AX18</f>
        <v/>
      </c>
      <c r="AW18" s="457">
        <f>'Каналы продукт 1'!AY18+'Каналы продукт 2'!AY18+'Каналы продукт 3'!AY18</f>
        <v/>
      </c>
      <c r="AX18" s="457">
        <f>'Каналы продукт 1'!AZ18+'Каналы продукт 2'!AZ18+'Каналы продукт 3'!AZ18</f>
        <v/>
      </c>
      <c r="AY18" s="457">
        <f>'Каналы продукт 1'!BA18+'Каналы продукт 2'!BA18+'Каналы продукт 3'!BA18</f>
        <v/>
      </c>
      <c r="AZ18" s="457">
        <f>'Каналы продукт 1'!BB18+'Каналы продукт 2'!BB18+'Каналы продукт 3'!BB18</f>
        <v/>
      </c>
      <c r="BA18" s="457">
        <f>'Каналы продукт 1'!BC18+'Каналы продукт 2'!BC18+'Каналы продукт 3'!BC18</f>
        <v/>
      </c>
      <c r="BB18" s="101" t="n"/>
      <c r="BC18" s="102" t="n"/>
      <c r="BD18" s="478" t="n"/>
      <c r="BE18" s="479" t="n"/>
      <c r="BF18" s="482" t="n"/>
      <c r="BG18" s="483" t="n"/>
      <c r="BH18" s="484" t="n"/>
      <c r="BI18" s="481" t="n"/>
      <c r="BJ18" s="480" t="n"/>
      <c r="BK18" s="481" t="n"/>
      <c r="BL18" s="480" t="n"/>
      <c r="BM18" s="481" t="n"/>
      <c r="BN18" s="480" t="n"/>
      <c r="BO18" s="481" t="n"/>
      <c r="BP18" s="478" t="n"/>
      <c r="BQ18" s="479" t="n"/>
      <c r="BR18" s="482" t="n"/>
      <c r="BS18" s="483" t="n"/>
      <c r="BT18" s="484" t="n"/>
      <c r="BU18" s="481" t="n"/>
      <c r="BV18" s="484" t="n"/>
      <c r="BW18" s="481" t="n"/>
      <c r="BX18" s="480" t="n"/>
      <c r="BY18" s="481" t="n"/>
      <c r="BZ18" s="480" t="n"/>
      <c r="CA18" s="481" t="n"/>
      <c r="CB18" s="478" t="n"/>
      <c r="CC18" s="97" t="n"/>
      <c r="CD18" s="92" t="n"/>
      <c r="CE18" s="122" t="n"/>
      <c r="CF18" s="100" t="n"/>
      <c r="CG18" s="98" t="n"/>
      <c r="CH18" s="100" t="n"/>
      <c r="CI18" s="98" t="n"/>
      <c r="CJ18" s="100" t="n"/>
      <c r="CK18" s="98" t="n"/>
      <c r="CL18" s="100" t="n"/>
      <c r="CM18" s="98" t="n"/>
      <c r="CN18" s="100" t="n"/>
      <c r="CO18" s="99" t="n"/>
    </row>
    <row r="19" outlineLevel="1" s="414">
      <c r="A19" s="475" t="inlineStr">
        <is>
          <t>Рекомендации</t>
        </is>
      </c>
      <c r="B19" s="87" t="n"/>
      <c r="C19" s="124" t="n"/>
      <c r="D19" s="476">
        <f>SUM(N19,AB19,AP19,BF19,BR19,CD19)</f>
        <v/>
      </c>
      <c r="E19" s="476">
        <f>SUM(O19,AC19,AQ19,BG19,BS19,CE19)</f>
        <v/>
      </c>
      <c r="F19" s="87" t="n"/>
      <c r="G19" s="88" t="n"/>
      <c r="H19" s="476">
        <f>N19+AB19+AP19</f>
        <v/>
      </c>
      <c r="I19" s="476">
        <f>O19+AC19+AQ19</f>
        <v/>
      </c>
      <c r="J19" s="87" t="n"/>
      <c r="K19" s="88" t="n"/>
      <c r="L19" s="476">
        <f>BF19+BR19+CD19</f>
        <v/>
      </c>
      <c r="M19" s="476">
        <f>BG19+BS19+CE19</f>
        <v/>
      </c>
      <c r="N19" s="477">
        <f>P19+R19+T19+V19+X19</f>
        <v/>
      </c>
      <c r="O19" s="477">
        <f>Q19+S19+U19+Y19</f>
        <v/>
      </c>
      <c r="P19" s="457" t="n">
        <v>0</v>
      </c>
      <c r="Q19" s="457" t="n">
        <v>0</v>
      </c>
      <c r="R19" s="457" t="n">
        <v>0</v>
      </c>
      <c r="S19" s="457" t="n">
        <v>0</v>
      </c>
      <c r="T19" s="457" t="n">
        <v>0</v>
      </c>
      <c r="U19" s="457" t="n">
        <v>0</v>
      </c>
      <c r="V19" s="457" t="n">
        <v>0</v>
      </c>
      <c r="W19" s="457" t="n">
        <v>0</v>
      </c>
      <c r="X19" s="457" t="n">
        <v>0</v>
      </c>
      <c r="Y19" s="457" t="n">
        <v>0</v>
      </c>
      <c r="Z19" s="478" t="n"/>
      <c r="AA19" s="479" t="n"/>
      <c r="AB19" s="477">
        <f>AD19+AF19+AH19+AJ19+AL19</f>
        <v/>
      </c>
      <c r="AC19" s="477">
        <f>AE19+AG19+AI19+AM19</f>
        <v/>
      </c>
      <c r="AD19" s="457">
        <f>'Каналы продукт 1'!AF19+'Каналы продукт 2'!AF19+'Каналы продукт 3'!AF19</f>
        <v/>
      </c>
      <c r="AE19" s="457">
        <f>'Каналы продукт 1'!AG19+'Каналы продукт 2'!AG19+'Каналы продукт 3'!AG19</f>
        <v/>
      </c>
      <c r="AF19" s="457">
        <f>'Каналы продукт 1'!AH19+'Каналы продукт 2'!AH19+'Каналы продукт 3'!AH19</f>
        <v/>
      </c>
      <c r="AG19" s="457">
        <f>'Каналы продукт 1'!AI19+'Каналы продукт 2'!AI19+'Каналы продукт 3'!AI19</f>
        <v/>
      </c>
      <c r="AH19" s="457">
        <f>'Каналы продукт 1'!AJ19+'Каналы продукт 2'!AJ19+'Каналы продукт 3'!AJ19</f>
        <v/>
      </c>
      <c r="AI19" s="457">
        <f>'Каналы продукт 1'!AK19+'Каналы продукт 2'!AK19+'Каналы продукт 3'!AK19</f>
        <v/>
      </c>
      <c r="AJ19" s="457">
        <f>'Каналы продукт 1'!AL19+'Каналы продукт 2'!AL19+'Каналы продукт 3'!AL19</f>
        <v/>
      </c>
      <c r="AK19" s="457">
        <f>'Каналы продукт 1'!AM19+'Каналы продукт 2'!AM19+'Каналы продукт 3'!AM19</f>
        <v/>
      </c>
      <c r="AL19" s="480" t="n"/>
      <c r="AM19" s="484" t="n"/>
      <c r="AN19" s="478" t="n"/>
      <c r="AO19" s="479" t="n"/>
      <c r="AP19" s="477">
        <f>AR19+AT19+AV19+AX19+AZ19</f>
        <v/>
      </c>
      <c r="AQ19" s="477">
        <f>AS19+AU19+AW19+AY19+BA19</f>
        <v/>
      </c>
      <c r="AR19" s="457">
        <f>'Каналы продукт 1'!AT19+'Каналы продукт 2'!AT19+'Каналы продукт 3'!AT19</f>
        <v/>
      </c>
      <c r="AS19" s="457">
        <f>'Каналы продукт 1'!AU19+'Каналы продукт 2'!AU19+'Каналы продукт 3'!AU19</f>
        <v/>
      </c>
      <c r="AT19" s="457">
        <f>'Каналы продукт 1'!AV19+'Каналы продукт 2'!AV19+'Каналы продукт 3'!AV19</f>
        <v/>
      </c>
      <c r="AU19" s="457">
        <f>'Каналы продукт 1'!AW19+'Каналы продукт 2'!AW19+'Каналы продукт 3'!AW19</f>
        <v/>
      </c>
      <c r="AV19" s="457">
        <f>'Каналы продукт 1'!AX19+'Каналы продукт 2'!AX19+'Каналы продукт 3'!AX19</f>
        <v/>
      </c>
      <c r="AW19" s="457">
        <f>'Каналы продукт 1'!AY19+'Каналы продукт 2'!AY19+'Каналы продукт 3'!AY19</f>
        <v/>
      </c>
      <c r="AX19" s="457">
        <f>'Каналы продукт 1'!AZ19+'Каналы продукт 2'!AZ19+'Каналы продукт 3'!AZ19</f>
        <v/>
      </c>
      <c r="AY19" s="457">
        <f>'Каналы продукт 1'!BA19+'Каналы продукт 2'!BA19+'Каналы продукт 3'!BA19</f>
        <v/>
      </c>
      <c r="AZ19" s="457">
        <f>'Каналы продукт 1'!BB19+'Каналы продукт 2'!BB19+'Каналы продукт 3'!BB19</f>
        <v/>
      </c>
      <c r="BA19" s="457">
        <f>'Каналы продукт 1'!BC19+'Каналы продукт 2'!BC19+'Каналы продукт 3'!BC19</f>
        <v/>
      </c>
      <c r="BB19" s="101" t="n"/>
      <c r="BC19" s="219" t="n"/>
      <c r="BD19" s="478" t="n"/>
      <c r="BE19" s="479" t="n"/>
      <c r="BF19" s="482" t="n"/>
      <c r="BG19" s="483" t="n"/>
      <c r="BH19" s="484" t="n"/>
      <c r="BI19" s="484" t="n"/>
      <c r="BJ19" s="480" t="n"/>
      <c r="BK19" s="484" t="n"/>
      <c r="BL19" s="480" t="n"/>
      <c r="BM19" s="484" t="n"/>
      <c r="BN19" s="480" t="n"/>
      <c r="BO19" s="484" t="n"/>
      <c r="BP19" s="478" t="n"/>
      <c r="BQ19" s="479" t="n"/>
      <c r="BR19" s="482" t="n"/>
      <c r="BS19" s="483" t="n"/>
      <c r="BT19" s="484" t="n"/>
      <c r="BU19" s="484" t="n"/>
      <c r="BV19" s="480" t="n"/>
      <c r="BW19" s="484" t="n"/>
      <c r="BX19" s="480" t="n"/>
      <c r="BY19" s="484" t="n"/>
      <c r="BZ19" s="480" t="n"/>
      <c r="CA19" s="484" t="n"/>
      <c r="CB19" s="478" t="n"/>
      <c r="CC19" s="97" t="n"/>
      <c r="CD19" s="92" t="n"/>
      <c r="CE19" s="122" t="n"/>
      <c r="CF19" s="100" t="n"/>
      <c r="CG19" s="98" t="n"/>
      <c r="CH19" s="100" t="n"/>
      <c r="CI19" s="98" t="n"/>
      <c r="CJ19" s="100" t="n"/>
      <c r="CK19" s="98" t="n"/>
      <c r="CL19" s="100" t="n"/>
      <c r="CM19" s="98" t="n"/>
      <c r="CN19" s="100" t="n"/>
      <c r="CO19" s="99" t="n"/>
    </row>
    <row r="20" outlineLevel="1" s="414">
      <c r="A20" s="475" t="inlineStr">
        <is>
          <t>Неизвестно</t>
        </is>
      </c>
      <c r="B20" s="126" t="n"/>
      <c r="C20" s="127" t="n"/>
      <c r="D20" s="485">
        <f>SUM(N20,AB20,AP20,BF20,BR20,CD20)</f>
        <v/>
      </c>
      <c r="E20" s="485">
        <f>SUM(O20,AC20,AQ20,BG20,BS20,CE20)</f>
        <v/>
      </c>
      <c r="F20" s="126" t="n"/>
      <c r="G20" s="128" t="n"/>
      <c r="H20" s="485">
        <f>N20+AB20+AP20</f>
        <v/>
      </c>
      <c r="I20" s="485">
        <f>O20+AC20+AQ20</f>
        <v/>
      </c>
      <c r="J20" s="129" t="n"/>
      <c r="K20" s="130" t="n"/>
      <c r="L20" s="476">
        <f>BF20+BR20+CD20</f>
        <v/>
      </c>
      <c r="M20" s="476">
        <f>BG20+BS20+CE20</f>
        <v/>
      </c>
      <c r="N20" s="486">
        <f>P20+R20+T20+V20+X20</f>
        <v/>
      </c>
      <c r="O20" s="486">
        <f>Q20+S20+U20+Y20</f>
        <v/>
      </c>
      <c r="P20" s="487" t="n">
        <v>0</v>
      </c>
      <c r="Q20" s="487" t="n">
        <v>0</v>
      </c>
      <c r="R20" s="487" t="n">
        <v>0</v>
      </c>
      <c r="S20" s="487" t="n">
        <v>0</v>
      </c>
      <c r="T20" s="487" t="n">
        <v>1</v>
      </c>
      <c r="U20" s="487" t="n">
        <v>1</v>
      </c>
      <c r="V20" s="487" t="n">
        <v>0</v>
      </c>
      <c r="W20" s="457" t="n">
        <v>0</v>
      </c>
      <c r="X20" s="457" t="n">
        <v>0</v>
      </c>
      <c r="Y20" s="457" t="n">
        <v>0</v>
      </c>
      <c r="Z20" s="488" t="n"/>
      <c r="AA20" s="489" t="n"/>
      <c r="AB20" s="486">
        <f>AD20+AF20+AH20+AJ20+AL20</f>
        <v/>
      </c>
      <c r="AC20" s="486">
        <f>AE20+AG20+AI20+AM20</f>
        <v/>
      </c>
      <c r="AD20" s="457">
        <f>'Каналы продукт 1'!AF20+'Каналы продукт 2'!AF20+'Каналы продукт 3'!AF20</f>
        <v/>
      </c>
      <c r="AE20" s="457">
        <f>'Каналы продукт 1'!AG20+'Каналы продукт 2'!AG20+'Каналы продукт 3'!AG20</f>
        <v/>
      </c>
      <c r="AF20" s="457">
        <f>'Каналы продукт 1'!AH20+'Каналы продукт 2'!AH20+'Каналы продукт 3'!AH20</f>
        <v/>
      </c>
      <c r="AG20" s="457">
        <f>'Каналы продукт 1'!AI20+'Каналы продукт 2'!AI20+'Каналы продукт 3'!AI20</f>
        <v/>
      </c>
      <c r="AH20" s="457">
        <f>'Каналы продукт 1'!AJ20+'Каналы продукт 2'!AJ20+'Каналы продукт 3'!AJ20</f>
        <v/>
      </c>
      <c r="AI20" s="457">
        <f>'Каналы продукт 1'!AK20+'Каналы продукт 2'!AK20+'Каналы продукт 3'!AK20</f>
        <v/>
      </c>
      <c r="AJ20" s="457">
        <f>'Каналы продукт 1'!AL20+'Каналы продукт 2'!AL20+'Каналы продукт 3'!AL20</f>
        <v/>
      </c>
      <c r="AK20" s="457">
        <f>'Каналы продукт 1'!AM20+'Каналы продукт 2'!AM20+'Каналы продукт 3'!AM20</f>
        <v/>
      </c>
      <c r="AL20" s="490" t="n"/>
      <c r="AM20" s="491" t="n"/>
      <c r="AN20" s="488" t="n"/>
      <c r="AO20" s="489" t="n"/>
      <c r="AP20" s="486">
        <f>AR20+AT20+AV20+AX20+AZ20</f>
        <v/>
      </c>
      <c r="AQ20" s="486">
        <f>AS20+AU20+AW20+AY20+BA20</f>
        <v/>
      </c>
      <c r="AR20" s="457">
        <f>'Каналы продукт 1'!AT20+'Каналы продукт 2'!AT20+'Каналы продукт 3'!AT20</f>
        <v/>
      </c>
      <c r="AS20" s="457">
        <f>'Каналы продукт 1'!AU20+'Каналы продукт 2'!AU20+'Каналы продукт 3'!AU20</f>
        <v/>
      </c>
      <c r="AT20" s="492">
        <f>'Каналы продукт 1'!AV20+'Каналы продукт 2'!AV20+'Каналы продукт 3'!AV20</f>
        <v/>
      </c>
      <c r="AU20" s="492">
        <f>'Каналы продукт 1'!AW20+'Каналы продукт 2'!AW20+'Каналы продукт 3'!AW20</f>
        <v/>
      </c>
      <c r="AV20" s="457">
        <f>'Каналы продукт 1'!AX20+'Каналы продукт 2'!AX20+'Каналы продукт 3'!AX20</f>
        <v/>
      </c>
      <c r="AW20" s="457">
        <f>'Каналы продукт 1'!AY20+'Каналы продукт 2'!AY20+'Каналы продукт 3'!AY20</f>
        <v/>
      </c>
      <c r="AX20" s="492">
        <f>'Каналы продукт 1'!AZ20+'Каналы продукт 2'!AZ20+'Каналы продукт 3'!AZ20</f>
        <v/>
      </c>
      <c r="AY20" s="492">
        <f>'Каналы продукт 1'!BA20+'Каналы продукт 2'!BA20+'Каналы продукт 3'!BA20</f>
        <v/>
      </c>
      <c r="AZ20" s="492">
        <f>'Каналы продукт 1'!BB20+'Каналы продукт 2'!BB20+'Каналы продукт 3'!BB20</f>
        <v/>
      </c>
      <c r="BA20" s="492">
        <f>'Каналы продукт 1'!BC20+'Каналы продукт 2'!BC20+'Каналы продукт 3'!BC20</f>
        <v/>
      </c>
      <c r="BB20" s="488" t="n"/>
      <c r="BC20" s="489" t="n"/>
      <c r="BD20" s="488" t="n"/>
      <c r="BE20" s="489" t="n"/>
      <c r="BF20" s="493" t="n"/>
      <c r="BG20" s="494" t="n"/>
      <c r="BH20" s="495" t="n"/>
      <c r="BI20" s="495" t="n"/>
      <c r="BJ20" s="496" t="n"/>
      <c r="BK20" s="495" t="n"/>
      <c r="BL20" s="496" t="n"/>
      <c r="BM20" s="495" t="n"/>
      <c r="BN20" s="496" t="n"/>
      <c r="BO20" s="495" t="n"/>
      <c r="BP20" s="488" t="n"/>
      <c r="BQ20" s="489" t="n"/>
      <c r="BR20" s="493" t="n"/>
      <c r="BS20" s="494" t="n"/>
      <c r="BT20" s="495" t="n"/>
      <c r="BU20" s="495" t="n"/>
      <c r="BV20" s="496" t="n"/>
      <c r="BW20" s="495" t="n"/>
      <c r="BX20" s="496" t="n"/>
      <c r="BY20" s="495" t="n"/>
      <c r="BZ20" s="496" t="n"/>
      <c r="CA20" s="495" t="n"/>
      <c r="CB20" s="488" t="n"/>
      <c r="CC20" s="133" t="n"/>
      <c r="CD20" s="141" t="n"/>
      <c r="CE20" s="144" t="n"/>
      <c r="CF20" s="145" t="n"/>
      <c r="CG20" s="146" t="n"/>
      <c r="CH20" s="145" t="n"/>
      <c r="CI20" s="146" t="n"/>
      <c r="CJ20" s="145" t="n"/>
      <c r="CK20" s="146" t="n"/>
      <c r="CL20" s="145" t="n"/>
      <c r="CM20" s="146" t="n"/>
      <c r="CN20" s="145" t="n"/>
      <c r="CO20" s="147" t="n"/>
    </row>
    <row r="21">
      <c r="A21" s="497" t="n"/>
      <c r="B21" s="498" t="n"/>
      <c r="C21" s="498" t="n"/>
      <c r="D21" s="498" t="n"/>
      <c r="E21" s="498" t="n"/>
      <c r="F21" s="498" t="n"/>
      <c r="G21" s="498" t="n"/>
      <c r="H21" s="498" t="n"/>
      <c r="I21" s="498" t="n"/>
      <c r="J21" s="498" t="n"/>
      <c r="K21" s="498" t="n"/>
      <c r="L21" s="498" t="n"/>
      <c r="M21" s="498" t="n"/>
      <c r="N21" s="498" t="n"/>
      <c r="O21" s="498" t="n"/>
      <c r="P21" s="498" t="n"/>
      <c r="Q21" s="498" t="n"/>
      <c r="R21" s="498" t="n"/>
      <c r="S21" s="498" t="n"/>
      <c r="T21" s="498" t="n"/>
      <c r="U21" s="498" t="n"/>
      <c r="V21" s="498" t="n"/>
      <c r="W21" s="498" t="n"/>
      <c r="X21" s="498" t="n"/>
      <c r="Y21" s="498" t="n"/>
      <c r="Z21" s="498" t="n"/>
      <c r="AA21" s="498" t="n"/>
      <c r="AB21" s="498" t="n"/>
      <c r="AC21" s="498" t="n"/>
      <c r="AD21" s="498" t="n"/>
      <c r="AE21" s="498" t="n"/>
      <c r="AF21" s="498" t="n"/>
      <c r="AG21" s="498" t="n"/>
      <c r="AH21" s="498" t="n"/>
      <c r="AI21" s="498" t="n"/>
      <c r="AJ21" s="498" t="n"/>
      <c r="AK21" s="498" t="n"/>
      <c r="AL21" s="498" t="n"/>
      <c r="AM21" s="498" t="n"/>
      <c r="AN21" s="498" t="n"/>
      <c r="AO21" s="498" t="n"/>
      <c r="AP21" s="498" t="n"/>
      <c r="AQ21" s="498" t="n"/>
      <c r="AR21" s="498" t="n"/>
      <c r="AS21" s="498" t="n"/>
      <c r="AT21" s="498" t="n"/>
      <c r="AU21" s="498" t="n"/>
      <c r="AV21" s="498" t="n"/>
      <c r="AW21" s="498" t="n"/>
      <c r="AX21" s="498" t="n"/>
      <c r="AY21" s="498" t="n"/>
      <c r="AZ21" s="498" t="n"/>
      <c r="BA21" s="498" t="n"/>
      <c r="BB21" s="498" t="n"/>
      <c r="BC21" s="498" t="n"/>
      <c r="BD21" s="498" t="n"/>
      <c r="BE21" s="498" t="n"/>
      <c r="BF21" s="498" t="n"/>
      <c r="BG21" s="498" t="n"/>
      <c r="BH21" s="498" t="n"/>
      <c r="BI21" s="498" t="n"/>
      <c r="BJ21" s="498" t="n"/>
      <c r="BK21" s="498" t="n"/>
      <c r="BL21" s="498" t="n"/>
      <c r="BM21" s="498" t="n"/>
      <c r="BN21" s="498" t="n"/>
      <c r="BO21" s="498" t="n"/>
      <c r="BP21" s="498" t="n"/>
      <c r="BQ21" s="498" t="n"/>
      <c r="BR21" s="498" t="n"/>
      <c r="BS21" s="498" t="n"/>
      <c r="BT21" s="498" t="n"/>
      <c r="BU21" s="498" t="n"/>
      <c r="BV21" s="498" t="n"/>
      <c r="BW21" s="498" t="n"/>
      <c r="BX21" s="498" t="n"/>
      <c r="BY21" s="498" t="n"/>
      <c r="BZ21" s="498" t="n"/>
      <c r="CA21" s="498" t="n"/>
      <c r="CB21" s="498" t="n"/>
      <c r="CC21" s="104" t="n"/>
      <c r="CD21" s="104" t="n"/>
      <c r="CE21" s="104" t="n"/>
      <c r="CF21" s="453" t="n"/>
      <c r="CG21" s="453" t="n"/>
      <c r="CH21" s="453" t="n"/>
      <c r="CI21" s="453" t="n"/>
      <c r="CJ21" s="453" t="n"/>
      <c r="CK21" s="453" t="n"/>
      <c r="CL21" s="453" t="n"/>
      <c r="CM21" s="453" t="n"/>
      <c r="CN21" s="453" t="n"/>
      <c r="CO21" s="453" t="n"/>
    </row>
    <row r="22">
      <c r="A22" s="464" t="inlineStr">
        <is>
          <t>Расходы</t>
        </is>
      </c>
      <c r="B22" s="455" t="inlineStr">
        <is>
          <t>Квота</t>
        </is>
      </c>
      <c r="C22" s="856" t="n"/>
      <c r="D22" s="456" t="inlineStr">
        <is>
          <t>Факт</t>
        </is>
      </c>
      <c r="E22" s="856" t="n"/>
      <c r="F22" s="455" t="inlineStr">
        <is>
          <t>Квота</t>
        </is>
      </c>
      <c r="G22" s="856" t="n"/>
      <c r="H22" s="456" t="inlineStr">
        <is>
          <t>Факт</t>
        </is>
      </c>
      <c r="I22" s="856" t="n"/>
      <c r="J22" s="455" t="inlineStr">
        <is>
          <t>Квота</t>
        </is>
      </c>
      <c r="K22" s="856" t="n"/>
      <c r="L22" s="456" t="inlineStr">
        <is>
          <t>Факт</t>
        </is>
      </c>
      <c r="M22" s="856" t="n"/>
      <c r="N22" s="456" t="inlineStr">
        <is>
          <t>Факт</t>
        </is>
      </c>
      <c r="O22" s="856" t="n"/>
      <c r="P22" s="457" t="inlineStr">
        <is>
          <t>30.06 - 06.07</t>
        </is>
      </c>
      <c r="Q22" s="856" t="n"/>
      <c r="R22" s="457" t="inlineStr">
        <is>
          <t>07.07 - 13.07</t>
        </is>
      </c>
      <c r="S22" s="856" t="n"/>
      <c r="T22" s="457" t="inlineStr">
        <is>
          <t>14.07 - 20.07</t>
        </is>
      </c>
      <c r="U22" s="856" t="n"/>
      <c r="V22" s="457" t="inlineStr">
        <is>
          <t>21.07 - 27.07</t>
        </is>
      </c>
      <c r="W22" s="856" t="n"/>
      <c r="X22" s="457" t="inlineStr">
        <is>
          <t>28.07 - 03.08</t>
        </is>
      </c>
      <c r="Y22" s="856" t="n"/>
      <c r="Z22" s="455" t="inlineStr">
        <is>
          <t>План</t>
        </is>
      </c>
      <c r="AA22" s="856" t="n"/>
      <c r="AB22" s="456" t="inlineStr">
        <is>
          <t>Факт</t>
        </is>
      </c>
      <c r="AC22" s="856" t="n"/>
      <c r="AD22" s="457" t="inlineStr">
        <is>
          <t>04.08 - 10.08</t>
        </is>
      </c>
      <c r="AE22" s="856" t="n"/>
      <c r="AF22" s="457" t="inlineStr">
        <is>
          <t>11.08 - 17.08</t>
        </is>
      </c>
      <c r="AG22" s="856" t="n"/>
      <c r="AH22" s="457" t="inlineStr">
        <is>
          <t>18.08 - 24.08</t>
        </is>
      </c>
      <c r="AI22" s="856" t="n"/>
      <c r="AJ22" s="457" t="inlineStr">
        <is>
          <t>25.08 - 31.08</t>
        </is>
      </c>
      <c r="AK22" s="856" t="n"/>
      <c r="AL22" s="501" t="n"/>
      <c r="AM22" s="858" t="n"/>
      <c r="AN22" s="455" t="inlineStr">
        <is>
          <t>Квота</t>
        </is>
      </c>
      <c r="AO22" s="856" t="n"/>
      <c r="AP22" s="456" t="inlineStr">
        <is>
          <t>Факт</t>
        </is>
      </c>
      <c r="AQ22" s="856" t="n"/>
      <c r="AR22" s="457" t="inlineStr">
        <is>
          <t>01-07.09</t>
        </is>
      </c>
      <c r="AS22" s="856" t="n"/>
      <c r="AT22" s="457" t="inlineStr">
        <is>
          <t>08.09 - 14.09</t>
        </is>
      </c>
      <c r="AU22" s="856" t="n"/>
      <c r="AV22" s="457" t="inlineStr">
        <is>
          <t>15.09 - 21.09</t>
        </is>
      </c>
      <c r="AW22" s="856" t="n"/>
      <c r="AX22" s="457" t="inlineStr">
        <is>
          <t>22.09 - 28.09</t>
        </is>
      </c>
      <c r="AY22" s="856" t="n"/>
      <c r="AZ22" s="457" t="inlineStr">
        <is>
          <t>29.09 - 05.10</t>
        </is>
      </c>
      <c r="BA22" s="856" t="n"/>
      <c r="BB22" s="459" t="n">
        <v>45930</v>
      </c>
      <c r="BC22" s="856" t="n"/>
      <c r="BD22" s="455" t="inlineStr">
        <is>
          <t>Квота</t>
        </is>
      </c>
      <c r="BE22" s="856" t="n"/>
      <c r="BF22" s="456" t="inlineStr">
        <is>
          <t>Факт</t>
        </is>
      </c>
      <c r="BG22" s="856" t="n"/>
      <c r="BH22" s="457" t="inlineStr">
        <is>
          <t>06.10 - 12.10</t>
        </is>
      </c>
      <c r="BI22" s="856" t="n"/>
      <c r="BJ22" s="457" t="inlineStr">
        <is>
          <t>13.10 - 19.10</t>
        </is>
      </c>
      <c r="BK22" s="856" t="n"/>
      <c r="BL22" s="457" t="inlineStr">
        <is>
          <t>20.10 - 26.10</t>
        </is>
      </c>
      <c r="BM22" s="856" t="n"/>
      <c r="BN22" s="457" t="inlineStr">
        <is>
          <t>27.10 - 02.11</t>
        </is>
      </c>
      <c r="BO22" s="856" t="n"/>
      <c r="BP22" s="455" t="inlineStr">
        <is>
          <t>Квота</t>
        </is>
      </c>
      <c r="BQ22" s="856" t="n"/>
      <c r="BR22" s="456" t="inlineStr">
        <is>
          <t>Факт</t>
        </is>
      </c>
      <c r="BS22" s="856" t="n"/>
      <c r="BT22" s="457" t="inlineStr">
        <is>
          <t>03.11 - 09.11</t>
        </is>
      </c>
      <c r="BU22" s="856" t="n"/>
      <c r="BV22" s="457" t="inlineStr">
        <is>
          <t>10.11 - 16.11</t>
        </is>
      </c>
      <c r="BW22" s="856" t="n"/>
      <c r="BX22" s="457" t="inlineStr">
        <is>
          <t>17.11 - 23.11</t>
        </is>
      </c>
      <c r="BY22" s="856" t="n"/>
      <c r="BZ22" s="457" t="inlineStr">
        <is>
          <t>24.11 - 30.11</t>
        </is>
      </c>
      <c r="CA22" s="856" t="n"/>
      <c r="CB22" s="455" t="inlineStr">
        <is>
          <t>Квота</t>
        </is>
      </c>
      <c r="CC22" s="856" t="n"/>
      <c r="CD22" s="428" t="inlineStr">
        <is>
          <t>Факт</t>
        </is>
      </c>
      <c r="CE22" s="858" t="n"/>
      <c r="CF22" s="432" t="inlineStr">
        <is>
          <t>01.12 - 07.12</t>
        </is>
      </c>
      <c r="CG22" s="858" t="n"/>
      <c r="CH22" s="432" t="inlineStr">
        <is>
          <t>08.12 - 14.12</t>
        </is>
      </c>
      <c r="CI22" s="858" t="n"/>
      <c r="CJ22" s="432" t="inlineStr">
        <is>
          <t>15.12 - 21.12</t>
        </is>
      </c>
      <c r="CK22" s="858" t="n"/>
      <c r="CL22" s="432" t="inlineStr">
        <is>
          <t>22.12 - 28.12</t>
        </is>
      </c>
      <c r="CM22" s="858" t="n"/>
      <c r="CN22" s="432" t="inlineStr">
        <is>
          <t>29.12 - 30.12</t>
        </is>
      </c>
      <c r="CO22" s="858" t="n"/>
    </row>
    <row r="23">
      <c r="A23" s="502" t="inlineStr">
        <is>
          <t>Всего на платное продвижение:</t>
        </is>
      </c>
      <c r="B23" s="503">
        <f>'Продукт 2'!Z11+'Продукт 3'!Z11</f>
        <v/>
      </c>
      <c r="C23" s="856" t="n"/>
      <c r="D23" s="503">
        <f>SUM(X23,AL23,AZ23,BN23,BZ23,CJ23)</f>
        <v/>
      </c>
      <c r="E23" s="856" t="n"/>
      <c r="F23" s="503">
        <f>0+Z23+AN23</f>
        <v/>
      </c>
      <c r="G23" s="856" t="n"/>
      <c r="H23" s="503">
        <f>N23+AB23+AP23</f>
        <v/>
      </c>
      <c r="I23" s="856" t="n"/>
      <c r="J23" s="503">
        <f>BD23+BP23+CB23</f>
        <v/>
      </c>
      <c r="K23" s="856" t="n"/>
      <c r="L23" s="503">
        <f>BF23+BR23+CD23</f>
        <v/>
      </c>
      <c r="M23" s="856" t="n"/>
      <c r="N23" s="503">
        <f>SUM(N26:O36)</f>
        <v/>
      </c>
      <c r="O23" s="856" t="n"/>
      <c r="P23" s="503">
        <f>SUM(P33:Q49)</f>
        <v/>
      </c>
      <c r="Q23" s="856" t="n"/>
      <c r="R23" s="503">
        <f>SUM(R33:S49)</f>
        <v/>
      </c>
      <c r="S23" s="856" t="n"/>
      <c r="T23" s="503">
        <f>SUM(T33:U49)</f>
        <v/>
      </c>
      <c r="U23" s="856" t="n"/>
      <c r="V23" s="503">
        <f>SUM(V33:W49)</f>
        <v/>
      </c>
      <c r="W23" s="856" t="n"/>
      <c r="X23" s="503">
        <f>SUM(X33:Y49)</f>
        <v/>
      </c>
      <c r="Y23" s="856" t="n"/>
      <c r="Z23" s="503">
        <f>'Бюджет'!B6</f>
        <v/>
      </c>
      <c r="AA23" s="856" t="n"/>
      <c r="AB23" s="503">
        <f>AB24+AB25</f>
        <v/>
      </c>
      <c r="AC23" s="856" t="n"/>
      <c r="AD23" s="503">
        <f>SUM(AD26:AE36)</f>
        <v/>
      </c>
      <c r="AE23" s="856" t="n"/>
      <c r="AF23" s="503">
        <f>SUM(AF33:AG49)</f>
        <v/>
      </c>
      <c r="AG23" s="856" t="n"/>
      <c r="AH23" s="503">
        <f>SUM(AH33:AI49)</f>
        <v/>
      </c>
      <c r="AI23" s="856" t="n"/>
      <c r="AJ23" s="503">
        <f>SUM(AJ33:AK49)</f>
        <v/>
      </c>
      <c r="AK23" s="856" t="n"/>
      <c r="AL23" s="170" t="n"/>
      <c r="AM23" s="857" t="n"/>
      <c r="AN23" s="503" t="n">
        <v>380000</v>
      </c>
      <c r="AO23" s="856" t="n"/>
      <c r="AP23" s="503">
        <f>SUM(AP26:AQ36)</f>
        <v/>
      </c>
      <c r="AQ23" s="856" t="n"/>
      <c r="AR23" s="503">
        <f>SUM(AR26:AS36)</f>
        <v/>
      </c>
      <c r="AS23" s="856" t="n"/>
      <c r="AT23" s="503">
        <f>SUM(AT26:AU36)</f>
        <v/>
      </c>
      <c r="AU23" s="856" t="n"/>
      <c r="AV23" s="503">
        <f>SUM(AV26:AW36)</f>
        <v/>
      </c>
      <c r="AW23" s="856" t="n"/>
      <c r="AX23" s="503">
        <f>SUM(AX26:AY36)</f>
        <v/>
      </c>
      <c r="AY23" s="856" t="n"/>
      <c r="AZ23" s="503">
        <f>SUM(AZ26:BA36)</f>
        <v/>
      </c>
      <c r="BA23" s="856" t="n"/>
      <c r="BB23" s="503">
        <f>SUM(BB33:BC49)</f>
        <v/>
      </c>
      <c r="BC23" s="856" t="n"/>
      <c r="BD23" s="503" t="n">
        <v>380000</v>
      </c>
      <c r="BE23" s="856" t="n"/>
      <c r="BF23" s="503">
        <f>SUM(BF26:BG36)</f>
        <v/>
      </c>
      <c r="BG23" s="856" t="n"/>
      <c r="BH23" s="503">
        <f>SUM(BH33:BI49)</f>
        <v/>
      </c>
      <c r="BI23" s="856" t="n"/>
      <c r="BJ23" s="503">
        <f>SUM(BJ33:BK49)</f>
        <v/>
      </c>
      <c r="BK23" s="856" t="n"/>
      <c r="BL23" s="503">
        <f>SUM(BL33:BM49)</f>
        <v/>
      </c>
      <c r="BM23" s="856" t="n"/>
      <c r="BN23" s="503">
        <f>SUM(BN33:BO49)</f>
        <v/>
      </c>
      <c r="BO23" s="856" t="n"/>
      <c r="BP23" s="503" t="n">
        <v>380000</v>
      </c>
      <c r="BQ23" s="856" t="n"/>
      <c r="BR23" s="503">
        <f>SUM(BR26:BS36)</f>
        <v/>
      </c>
      <c r="BS23" s="856" t="n"/>
      <c r="BT23" s="503">
        <f>SUM(BT33:BU49)</f>
        <v/>
      </c>
      <c r="BU23" s="856" t="n"/>
      <c r="BV23" s="503">
        <f>SUM(BV33:BW49)</f>
        <v/>
      </c>
      <c r="BW23" s="856" t="n"/>
      <c r="BX23" s="503">
        <f>SUM(BX33:BY49)</f>
        <v/>
      </c>
      <c r="BY23" s="856" t="n"/>
      <c r="BZ23" s="503">
        <f>SUM(BZ33:CA49)</f>
        <v/>
      </c>
      <c r="CA23" s="856" t="n"/>
      <c r="CB23" s="503" t="n">
        <v>380000</v>
      </c>
      <c r="CC23" s="856" t="n"/>
      <c r="CD23" s="170">
        <f>SUM(CD26:CE36)</f>
        <v/>
      </c>
      <c r="CE23" s="857" t="n"/>
      <c r="CF23" s="828" t="n"/>
      <c r="CG23" s="828" t="n"/>
      <c r="CH23" s="829" t="n"/>
      <c r="CI23" s="828" t="n"/>
      <c r="CJ23" s="829" t="n"/>
      <c r="CK23" s="828" t="n"/>
      <c r="CL23" s="829" t="n"/>
      <c r="CM23" s="828" t="n"/>
      <c r="CN23" s="829" t="n"/>
      <c r="CO23" s="830" t="n"/>
    </row>
    <row r="24">
      <c r="A24" s="502" t="inlineStr">
        <is>
          <t xml:space="preserve">Всего на лидогенерацию: </t>
        </is>
      </c>
      <c r="B24" s="503">
        <f>B23*0.7</f>
        <v/>
      </c>
      <c r="C24" s="856" t="n"/>
      <c r="D24" s="503">
        <f>SUM(D26:E36)</f>
        <v/>
      </c>
      <c r="E24" s="856" t="n"/>
      <c r="F24" s="503">
        <f>F23*0.7</f>
        <v/>
      </c>
      <c r="G24" s="856" t="n"/>
      <c r="H24" s="503">
        <f>SUM(H26:I36)</f>
        <v/>
      </c>
      <c r="I24" s="856" t="n"/>
      <c r="J24" s="503">
        <f>J23*0.7</f>
        <v/>
      </c>
      <c r="K24" s="856" t="n"/>
      <c r="L24" s="503">
        <f>SUM(L26:M36)</f>
        <v/>
      </c>
      <c r="M24" s="856" t="n"/>
      <c r="N24" s="503">
        <f>SUM(P24:Y24)</f>
        <v/>
      </c>
      <c r="O24" s="856" t="n"/>
      <c r="P24" s="503">
        <f>SUM(P26:Q34)</f>
        <v/>
      </c>
      <c r="Q24" s="856" t="n"/>
      <c r="R24" s="503">
        <f>SUM(R26:S34)</f>
        <v/>
      </c>
      <c r="S24" s="856" t="n"/>
      <c r="T24" s="503">
        <f>SUM(T26:U34)</f>
        <v/>
      </c>
      <c r="U24" s="856" t="n"/>
      <c r="V24" s="503">
        <f>SUM(V26:W34)</f>
        <v/>
      </c>
      <c r="W24" s="856" t="n"/>
      <c r="X24" s="503">
        <f>SUM(X26:Y34)</f>
        <v/>
      </c>
      <c r="Y24" s="856" t="n"/>
      <c r="Z24" s="503">
        <f>'Бюджет'!B4</f>
        <v/>
      </c>
      <c r="AA24" s="856" t="n"/>
      <c r="AB24" s="503">
        <f>SUM(AB26:AC34)</f>
        <v/>
      </c>
      <c r="AC24" s="856" t="n"/>
      <c r="AD24" s="503">
        <f>SUM(AD26:AE34)</f>
        <v/>
      </c>
      <c r="AE24" s="856" t="n"/>
      <c r="AF24" s="503">
        <f>SUM(AF26:AG34)</f>
        <v/>
      </c>
      <c r="AG24" s="856" t="n"/>
      <c r="AH24" s="503">
        <f>SUM(AH26:AI34)</f>
        <v/>
      </c>
      <c r="AI24" s="856" t="n"/>
      <c r="AJ24" s="503">
        <f>SUM(AJ26:AK34)</f>
        <v/>
      </c>
      <c r="AK24" s="856" t="n"/>
      <c r="AL24" s="170" t="n"/>
      <c r="AM24" s="857" t="n"/>
      <c r="AN24" s="503">
        <f>AN23*0.7</f>
        <v/>
      </c>
      <c r="AO24" s="856" t="n"/>
      <c r="AP24" s="503">
        <f>SUM(AR24:BA24)</f>
        <v/>
      </c>
      <c r="AQ24" s="856" t="n"/>
      <c r="AR24" s="170" t="n"/>
      <c r="AS24" s="857" t="n"/>
      <c r="AT24" s="170" t="n"/>
      <c r="AU24" s="857" t="n"/>
      <c r="AV24" s="170" t="n"/>
      <c r="AW24" s="857" t="n"/>
      <c r="AX24" s="170" t="n"/>
      <c r="AY24" s="857" t="n"/>
      <c r="AZ24" s="170" t="n"/>
      <c r="BA24" s="857" t="n"/>
      <c r="BB24" s="503">
        <f>SUM(BB36,0,BB33,BB32,BB29,BB27,BB263,BB34,BB26)</f>
        <v/>
      </c>
      <c r="BC24" s="856" t="n"/>
      <c r="BD24" s="503">
        <f>BD23*0.7</f>
        <v/>
      </c>
      <c r="BE24" s="856" t="n"/>
      <c r="BF24" s="503">
        <f>SUM(BF26:BG34)</f>
        <v/>
      </c>
      <c r="BG24" s="856" t="n"/>
      <c r="BH24" s="503">
        <f>SUM(BH36,0,BH33,BH32,BH29,BH27,BH263,BH34,BH26)</f>
        <v/>
      </c>
      <c r="BI24" s="856" t="n"/>
      <c r="BJ24" s="503">
        <f>SUM(BJ36,0,BJ33,BJ32,BJ29,BJ27,BJ263,BJ34,BJ26)</f>
        <v/>
      </c>
      <c r="BK24" s="856" t="n"/>
      <c r="BL24" s="503">
        <f>SUM(BL36,0,BL33,BL32,BL29,BL27,BL263,BL34,BL26)</f>
        <v/>
      </c>
      <c r="BM24" s="856" t="n"/>
      <c r="BN24" s="503">
        <f>SUM(BN36,0,BN33,BN32,BN29,BN27,BN263,BN34,BN26)</f>
        <v/>
      </c>
      <c r="BO24" s="856" t="n"/>
      <c r="BP24" s="503">
        <f>BP23*0.7</f>
        <v/>
      </c>
      <c r="BQ24" s="856" t="n"/>
      <c r="BR24" s="503">
        <f>SUM(BR26:BS34)</f>
        <v/>
      </c>
      <c r="BS24" s="856" t="n"/>
      <c r="BT24" s="503">
        <f>SUM(BT36,0,BT33,BT32,BT29,BT27,BT263,BT34,BT26)</f>
        <v/>
      </c>
      <c r="BU24" s="856" t="n"/>
      <c r="BV24" s="503">
        <f>SUM(BV36,0,BV33,BV32,BV29,BV27,BV263,BV34,BV26)</f>
        <v/>
      </c>
      <c r="BW24" s="856" t="n"/>
      <c r="BX24" s="503">
        <f>SUM(BX36,0,BX33,BX32,BX29,BX27,BX263,BX34,BX26)</f>
        <v/>
      </c>
      <c r="BY24" s="856" t="n"/>
      <c r="BZ24" s="503">
        <f>SUM(BZ36,0,BZ33,BZ32,BZ29,BZ27,BZ263,BZ34,BZ26)</f>
        <v/>
      </c>
      <c r="CA24" s="856" t="n"/>
      <c r="CB24" s="503">
        <f>CB23*0.7</f>
        <v/>
      </c>
      <c r="CC24" s="856" t="n"/>
      <c r="CD24" s="170">
        <f>SUM(CD26:CE34)</f>
        <v/>
      </c>
      <c r="CE24" s="857" t="n"/>
      <c r="CF24" s="831" t="n"/>
      <c r="CG24" s="831" t="n"/>
      <c r="CH24" s="832" t="n"/>
      <c r="CI24" s="831" t="n"/>
      <c r="CJ24" s="832" t="n"/>
      <c r="CK24" s="831" t="n"/>
      <c r="CL24" s="832" t="n"/>
      <c r="CM24" s="831" t="n"/>
      <c r="CN24" s="832" t="n"/>
      <c r="CO24" s="833" t="n"/>
    </row>
    <row r="25">
      <c r="A25" s="502" t="inlineStr">
        <is>
          <t>Всего на мероприятия+СМИ:</t>
        </is>
      </c>
      <c r="B25" s="503">
        <f>B23*0.3</f>
        <v/>
      </c>
      <c r="C25" s="856" t="n"/>
      <c r="D25" s="503">
        <f>SUM(X25,AL25,AZ25,BN25,BZ25,CJ25)</f>
        <v/>
      </c>
      <c r="E25" s="856" t="n"/>
      <c r="F25" s="503">
        <f>F23*0.3</f>
        <v/>
      </c>
      <c r="G25" s="856" t="n"/>
      <c r="H25" s="170" t="n"/>
      <c r="I25" s="857" t="n"/>
      <c r="J25" s="503">
        <f>J23*0.3</f>
        <v/>
      </c>
      <c r="K25" s="856" t="n"/>
      <c r="L25" s="170" t="n"/>
      <c r="M25" s="857" t="n"/>
      <c r="N25" s="503">
        <f>N36</f>
        <v/>
      </c>
      <c r="O25" s="856" t="n"/>
      <c r="P25" s="503">
        <f>P36</f>
        <v/>
      </c>
      <c r="Q25" s="856" t="n"/>
      <c r="R25" s="503">
        <f>R36</f>
        <v/>
      </c>
      <c r="S25" s="856" t="n"/>
      <c r="T25" s="503">
        <f>T36</f>
        <v/>
      </c>
      <c r="U25" s="856" t="n"/>
      <c r="V25" s="503">
        <f>V36</f>
        <v/>
      </c>
      <c r="W25" s="856" t="n"/>
      <c r="X25" s="503">
        <f>X36</f>
        <v/>
      </c>
      <c r="Y25" s="856" t="n"/>
      <c r="Z25" s="503">
        <f>'Бюджет'!B5</f>
        <v/>
      </c>
      <c r="AA25" s="856" t="n"/>
      <c r="AB25" s="503">
        <f>AB35+AB36</f>
        <v/>
      </c>
      <c r="AC25" s="856" t="n"/>
      <c r="AD25" s="503">
        <f>AD35+AD36</f>
        <v/>
      </c>
      <c r="AE25" s="856" t="n"/>
      <c r="AF25" s="503">
        <f>AF35+AF36</f>
        <v/>
      </c>
      <c r="AG25" s="856" t="n"/>
      <c r="AH25" s="503">
        <f>AH35+AH36</f>
        <v/>
      </c>
      <c r="AI25" s="856" t="n"/>
      <c r="AJ25" s="503">
        <f>AJ35+AJ36</f>
        <v/>
      </c>
      <c r="AK25" s="856" t="n"/>
      <c r="AL25" s="170" t="n"/>
      <c r="AM25" s="857" t="n"/>
      <c r="AN25" s="503">
        <f>AN23*0.3</f>
        <v/>
      </c>
      <c r="AO25" s="856" t="n"/>
      <c r="AP25" s="503">
        <f>AP36</f>
        <v/>
      </c>
      <c r="AQ25" s="856" t="n"/>
      <c r="AR25" s="170" t="n"/>
      <c r="AS25" s="857" t="n"/>
      <c r="AT25" s="170" t="n"/>
      <c r="AU25" s="857" t="n"/>
      <c r="AV25" s="170" t="n"/>
      <c r="AW25" s="857" t="n"/>
      <c r="AX25" s="170" t="n"/>
      <c r="AY25" s="857" t="n"/>
      <c r="AZ25" s="170" t="n"/>
      <c r="BA25" s="857" t="n"/>
      <c r="BB25" s="170" t="n"/>
      <c r="BC25" s="857" t="n"/>
      <c r="BD25" s="503">
        <f>BD23*0.3</f>
        <v/>
      </c>
      <c r="BE25" s="856" t="n"/>
      <c r="BF25" s="503">
        <f>BF36</f>
        <v/>
      </c>
      <c r="BG25" s="856" t="n"/>
      <c r="BH25" s="170" t="n"/>
      <c r="BI25" s="857" t="n"/>
      <c r="BJ25" s="170" t="n"/>
      <c r="BK25" s="857" t="n"/>
      <c r="BL25" s="170" t="n"/>
      <c r="BM25" s="857" t="n"/>
      <c r="BN25" s="170" t="n"/>
      <c r="BO25" s="857" t="n"/>
      <c r="BP25" s="503">
        <f>BP23*0.3</f>
        <v/>
      </c>
      <c r="BQ25" s="856" t="n"/>
      <c r="BR25" s="503">
        <f>BR36</f>
        <v/>
      </c>
      <c r="BS25" s="856" t="n"/>
      <c r="BT25" s="170" t="n"/>
      <c r="BU25" s="857" t="n"/>
      <c r="BV25" s="170" t="n"/>
      <c r="BW25" s="857" t="n"/>
      <c r="BX25" s="170" t="n"/>
      <c r="BY25" s="857" t="n"/>
      <c r="BZ25" s="170" t="n"/>
      <c r="CA25" s="857" t="n"/>
      <c r="CB25" s="503">
        <f>CB23*0.3</f>
        <v/>
      </c>
      <c r="CC25" s="856" t="n"/>
      <c r="CD25" s="170">
        <f>CD36</f>
        <v/>
      </c>
      <c r="CE25" s="857" t="n"/>
      <c r="CF25" s="831" t="n"/>
      <c r="CG25" s="831" t="n"/>
      <c r="CH25" s="832" t="n"/>
      <c r="CI25" s="831" t="n"/>
      <c r="CJ25" s="832" t="n"/>
      <c r="CK25" s="831" t="n"/>
      <c r="CL25" s="832" t="n"/>
      <c r="CM25" s="831" t="n"/>
      <c r="CN25" s="832" t="n"/>
      <c r="CO25" s="833" t="n"/>
    </row>
    <row r="26">
      <c r="A26" s="504" t="inlineStr">
        <is>
          <t>Яндекс Директ</t>
        </is>
      </c>
      <c r="B26" s="190" t="n"/>
      <c r="C26" s="857" t="n"/>
      <c r="D26" s="505">
        <f>SUM(N26,AB26,AP26,BF26,BR26,CD26)</f>
        <v/>
      </c>
      <c r="E26" s="856" t="n"/>
      <c r="F26" s="191" t="n"/>
      <c r="G26" s="857" t="n"/>
      <c r="H26" s="506">
        <f>N26+AB26+AP26</f>
        <v/>
      </c>
      <c r="I26" s="856" t="n"/>
      <c r="J26" s="506">
        <f>BD26+BP26+CB26</f>
        <v/>
      </c>
      <c r="K26" s="856" t="n"/>
      <c r="L26" s="506">
        <f>BF26+BR26+CD26</f>
        <v/>
      </c>
      <c r="M26" s="856" t="n"/>
      <c r="N26" s="507">
        <f>SUM(P26:Y26)</f>
        <v/>
      </c>
      <c r="O26" s="856" t="n"/>
      <c r="P26" s="507" t="n">
        <v>40342.2</v>
      </c>
      <c r="Q26" s="856" t="n"/>
      <c r="R26" s="507" t="n">
        <v>65705.17</v>
      </c>
      <c r="S26" s="856" t="n"/>
      <c r="T26" s="507" t="n">
        <v>27558</v>
      </c>
      <c r="U26" s="856" t="n"/>
      <c r="V26" s="507" t="n">
        <v>11500.42</v>
      </c>
      <c r="W26" s="856" t="n"/>
      <c r="X26" s="507" t="n">
        <v>182.51</v>
      </c>
      <c r="Y26" s="856" t="n"/>
      <c r="Z26" s="227" t="n"/>
      <c r="AA26" s="857" t="n"/>
      <c r="AB26" s="507">
        <f>SUM(AD26:AK26)</f>
        <v/>
      </c>
      <c r="AC26" s="856" t="n"/>
      <c r="AD26" s="507">
        <f>'Каналы продукт 1'!AF26+'Каналы продукт 2'!AF26+'Каналы продукт 3'!AF26</f>
        <v/>
      </c>
      <c r="AE26" s="856" t="n"/>
      <c r="AF26" s="507">
        <f>'Каналы продукт 1'!AH26+'Каналы продукт 2'!AH26+'Каналы продукт 3'!AH26</f>
        <v/>
      </c>
      <c r="AG26" s="856" t="n"/>
      <c r="AH26" s="507">
        <f>'Каналы продукт 1'!AJ26+'Каналы продукт 2'!AJ26+'Каналы продукт 3'!AJ26</f>
        <v/>
      </c>
      <c r="AI26" s="856" t="n"/>
      <c r="AJ26" s="507">
        <f>'Каналы продукт 1'!AL26+'Каналы продукт 2'!AL26+'Каналы продукт 3'!AL26</f>
        <v/>
      </c>
      <c r="AK26" s="856" t="n"/>
      <c r="AL26" s="508" t="n"/>
      <c r="AM26" s="509" t="n"/>
      <c r="AN26" s="227" t="n"/>
      <c r="AO26" s="857" t="n"/>
      <c r="AP26" s="507">
        <f>SUM(AR26:BC26)</f>
        <v/>
      </c>
      <c r="AQ26" s="856" t="n"/>
      <c r="AR26" s="510">
        <f>'Каналы продукт 1'!AT26+'Каналы продукт 2'!AT26+'Каналы продукт 3'!AT26</f>
        <v/>
      </c>
      <c r="AS26" s="856" t="n"/>
      <c r="AT26" s="510">
        <f>'Каналы продукт 1'!AV26+'Каналы продукт 2'!AV26+'Каналы продукт 3'!AV26</f>
        <v/>
      </c>
      <c r="AU26" s="856" t="n"/>
      <c r="AV26" s="510">
        <f>'Каналы продукт 1'!AX26+'Каналы продукт 2'!AX26+'Каналы продукт 3'!AX26</f>
        <v/>
      </c>
      <c r="AW26" s="856" t="n"/>
      <c r="AX26" s="510">
        <f>'Каналы продукт 1'!AZ26+'Каналы продукт 2'!AZ26+'Каналы продукт 3'!AZ26</f>
        <v/>
      </c>
      <c r="AY26" s="856" t="n"/>
      <c r="AZ26" s="510">
        <f>'Каналы продукт 1'!BB26+'Каналы продукт 2'!BB26+'Каналы продукт 3'!BB26</f>
        <v/>
      </c>
      <c r="BA26" s="856" t="n"/>
      <c r="BB26" s="508" t="n"/>
      <c r="BC26" s="509" t="n"/>
      <c r="BD26" s="227" t="n"/>
      <c r="BE26" s="857" t="n"/>
      <c r="BF26" s="184" t="n"/>
      <c r="BG26" s="857" t="n"/>
      <c r="BH26" s="509" t="n"/>
      <c r="BI26" s="509" t="n"/>
      <c r="BJ26" s="508" t="n"/>
      <c r="BK26" s="509" t="n"/>
      <c r="BL26" s="508" t="n"/>
      <c r="BM26" s="509" t="n"/>
      <c r="BN26" s="508" t="n"/>
      <c r="BO26" s="509" t="n"/>
      <c r="BP26" s="227" t="n"/>
      <c r="BQ26" s="857" t="n"/>
      <c r="BR26" s="184" t="n"/>
      <c r="BS26" s="857" t="n"/>
      <c r="BT26" s="509" t="n"/>
      <c r="BU26" s="509" t="n"/>
      <c r="BV26" s="508" t="n"/>
      <c r="BW26" s="509" t="n"/>
      <c r="BX26" s="508" t="n"/>
      <c r="BY26" s="509" t="n"/>
      <c r="BZ26" s="508" t="n"/>
      <c r="CA26" s="509" t="n"/>
      <c r="CB26" s="227" t="n"/>
      <c r="CC26" s="857" t="n"/>
      <c r="CD26" s="184" t="n"/>
      <c r="CE26" s="857" t="n"/>
      <c r="CF26" s="834" t="n"/>
      <c r="CG26" s="834" t="n"/>
      <c r="CH26" s="835" t="n"/>
      <c r="CI26" s="834" t="n"/>
      <c r="CJ26" s="835" t="n"/>
      <c r="CK26" s="834" t="n"/>
      <c r="CL26" s="835" t="n"/>
      <c r="CM26" s="834" t="n"/>
      <c r="CN26" s="835" t="n"/>
      <c r="CO26" s="836" t="n"/>
    </row>
    <row r="27">
      <c r="A27" s="504" t="inlineStr">
        <is>
          <t xml:space="preserve">VK ADS </t>
        </is>
      </c>
      <c r="B27" s="190" t="n"/>
      <c r="C27" s="857" t="n"/>
      <c r="D27" s="505">
        <f>SUM(N27,AB27,AP27,BF27,BR27,CD27)</f>
        <v/>
      </c>
      <c r="E27" s="856" t="n"/>
      <c r="F27" s="191" t="n"/>
      <c r="G27" s="857" t="n"/>
      <c r="H27" s="506">
        <f>N27+AB27+AP27</f>
        <v/>
      </c>
      <c r="I27" s="856" t="n"/>
      <c r="J27" s="506">
        <f>BD27+BP27+CB27</f>
        <v/>
      </c>
      <c r="K27" s="856" t="n"/>
      <c r="L27" s="506">
        <f>BF27+BR27+CD27</f>
        <v/>
      </c>
      <c r="M27" s="856" t="n"/>
      <c r="N27" s="507">
        <f>SUM(P27:Y27)</f>
        <v/>
      </c>
      <c r="O27" s="856" t="n"/>
      <c r="P27" s="509" t="n"/>
      <c r="Q27" s="859" t="n"/>
      <c r="R27" s="508" t="n"/>
      <c r="S27" s="859" t="n"/>
      <c r="T27" s="508" t="n"/>
      <c r="U27" s="859" t="n"/>
      <c r="V27" s="511" t="n">
        <v>0</v>
      </c>
      <c r="W27" s="856" t="n"/>
      <c r="X27" s="508" t="n"/>
      <c r="Y27" s="859" t="n"/>
      <c r="Z27" s="193" t="n"/>
      <c r="AA27" s="857" t="n"/>
      <c r="AB27" s="507">
        <f>SUM(AD27:AK27)</f>
        <v/>
      </c>
      <c r="AC27" s="856" t="n"/>
      <c r="AD27" s="507">
        <f>'Каналы продукт 1'!AF27+'Каналы продукт 2'!AF27+'Каналы продукт 3'!AF27</f>
        <v/>
      </c>
      <c r="AE27" s="856" t="n"/>
      <c r="AF27" s="507">
        <f>'Каналы продукт 1'!AH27+'Каналы продукт 2'!AH27+'Каналы продукт 3'!AH27</f>
        <v/>
      </c>
      <c r="AG27" s="856" t="n"/>
      <c r="AH27" s="507">
        <f>'Каналы продукт 1'!AJ27+'Каналы продукт 2'!AJ27+'Каналы продукт 3'!AJ27</f>
        <v/>
      </c>
      <c r="AI27" s="856" t="n"/>
      <c r="AJ27" s="507">
        <f>'Каналы продукт 1'!AL27+'Каналы продукт 2'!AL27+'Каналы продукт 3'!AL27</f>
        <v/>
      </c>
      <c r="AK27" s="856" t="n"/>
      <c r="AL27" s="508" t="n"/>
      <c r="AM27" s="509" t="n"/>
      <c r="AN27" s="193" t="n"/>
      <c r="AO27" s="857" t="n"/>
      <c r="AP27" s="507">
        <f>SUM(AR27:BC27)</f>
        <v/>
      </c>
      <c r="AQ27" s="856" t="n"/>
      <c r="AR27" s="510">
        <f>'Каналы продукт 1'!AT27+'Каналы продукт 2'!AT27+'Каналы продукт 3'!AT27</f>
        <v/>
      </c>
      <c r="AS27" s="856" t="n"/>
      <c r="AT27" s="510">
        <f>'Каналы продукт 1'!AV27+'Каналы продукт 2'!AV27+'Каналы продукт 3'!AV27</f>
        <v/>
      </c>
      <c r="AU27" s="856" t="n"/>
      <c r="AV27" s="508" t="n"/>
      <c r="AW27" s="509" t="n"/>
      <c r="AX27" s="508" t="n"/>
      <c r="AY27" s="509" t="n"/>
      <c r="AZ27" s="508" t="n"/>
      <c r="BA27" s="509" t="n"/>
      <c r="BB27" s="508" t="n"/>
      <c r="BC27" s="509" t="n"/>
      <c r="BD27" s="193" t="n"/>
      <c r="BE27" s="857" t="n"/>
      <c r="BF27" s="184" t="n"/>
      <c r="BG27" s="857" t="n"/>
      <c r="BH27" s="509" t="n"/>
      <c r="BI27" s="509" t="n"/>
      <c r="BJ27" s="508" t="n"/>
      <c r="BK27" s="509" t="n"/>
      <c r="BL27" s="508" t="n"/>
      <c r="BM27" s="509" t="n"/>
      <c r="BN27" s="508" t="n"/>
      <c r="BO27" s="509" t="n"/>
      <c r="BP27" s="193" t="n"/>
      <c r="BQ27" s="857" t="n"/>
      <c r="BR27" s="184" t="n"/>
      <c r="BS27" s="857" t="n"/>
      <c r="BT27" s="509" t="n"/>
      <c r="BU27" s="509" t="n"/>
      <c r="BV27" s="508" t="n"/>
      <c r="BW27" s="509" t="n"/>
      <c r="BX27" s="508" t="n"/>
      <c r="BY27" s="509" t="n"/>
      <c r="BZ27" s="508" t="n"/>
      <c r="CA27" s="509" t="n"/>
      <c r="CB27" s="193" t="n"/>
      <c r="CC27" s="857" t="n"/>
      <c r="CD27" s="184" t="n"/>
      <c r="CE27" s="857" t="n"/>
      <c r="CF27" s="834" t="n"/>
      <c r="CG27" s="834" t="n"/>
      <c r="CH27" s="835" t="n"/>
      <c r="CI27" s="834" t="n"/>
      <c r="CJ27" s="835" t="n"/>
      <c r="CK27" s="834" t="n"/>
      <c r="CL27" s="835" t="n"/>
      <c r="CM27" s="834" t="n"/>
      <c r="CN27" s="835" t="n"/>
      <c r="CO27" s="836" t="n"/>
    </row>
    <row r="28">
      <c r="A28" s="504" t="inlineStr">
        <is>
          <t>VK Adblogger</t>
        </is>
      </c>
      <c r="B28" s="190" t="n"/>
      <c r="C28" s="857" t="n"/>
      <c r="D28" s="505">
        <f>SUM(N28,AB28,AP28,BF28,BR28,CD28)</f>
        <v/>
      </c>
      <c r="E28" s="856" t="n"/>
      <c r="F28" s="191" t="n"/>
      <c r="G28" s="857" t="n"/>
      <c r="H28" s="506">
        <f>N28+AB28+AP28</f>
        <v/>
      </c>
      <c r="I28" s="856" t="n"/>
      <c r="J28" s="506">
        <f>BD28+BP28+CB28</f>
        <v/>
      </c>
      <c r="K28" s="856" t="n"/>
      <c r="L28" s="506">
        <f>BF28+BR28+CD28</f>
        <v/>
      </c>
      <c r="M28" s="856" t="n"/>
      <c r="N28" s="507">
        <f>SUM(P28:Y28)</f>
        <v/>
      </c>
      <c r="O28" s="856" t="n"/>
      <c r="P28" s="509" t="n"/>
      <c r="Q28" s="859" t="n"/>
      <c r="R28" s="508" t="n"/>
      <c r="S28" s="859" t="n"/>
      <c r="T28" s="508" t="n"/>
      <c r="U28" s="859" t="n"/>
      <c r="V28" s="511" t="n">
        <v>0</v>
      </c>
      <c r="W28" s="856" t="n"/>
      <c r="X28" s="508" t="n"/>
      <c r="Y28" s="859" t="n"/>
      <c r="Z28" s="193" t="n"/>
      <c r="AA28" s="857" t="n"/>
      <c r="AB28" s="507">
        <f>SUM(AD28:AK28)</f>
        <v/>
      </c>
      <c r="AC28" s="856" t="n"/>
      <c r="AD28" s="507">
        <f>'Каналы продукт 1'!AF28+'Каналы продукт 2'!AF28+'Каналы продукт 3'!AF28</f>
        <v/>
      </c>
      <c r="AE28" s="856" t="n"/>
      <c r="AF28" s="507">
        <f>'Каналы продукт 1'!AH28+'Каналы продукт 2'!AH28+'Каналы продукт 3'!AH28</f>
        <v/>
      </c>
      <c r="AG28" s="856" t="n"/>
      <c r="AH28" s="507">
        <f>'Каналы продукт 1'!AJ28+'Каналы продукт 2'!AJ28+'Каналы продукт 3'!AJ28</f>
        <v/>
      </c>
      <c r="AI28" s="856" t="n"/>
      <c r="AJ28" s="507">
        <f>'Каналы продукт 1'!AL28+'Каналы продукт 2'!AL28+'Каналы продукт 3'!AL28</f>
        <v/>
      </c>
      <c r="AK28" s="856" t="n"/>
      <c r="AL28" s="508" t="n"/>
      <c r="AM28" s="509" t="n"/>
      <c r="AN28" s="193" t="n"/>
      <c r="AO28" s="857" t="n"/>
      <c r="AP28" s="507">
        <f>SUM(AR28:BC28)</f>
        <v/>
      </c>
      <c r="AQ28" s="856" t="n"/>
      <c r="AR28" s="510">
        <f>'Каналы продукт 1'!AT28+'Каналы продукт 2'!AT28+'Каналы продукт 3'!AT28</f>
        <v/>
      </c>
      <c r="AS28" s="856" t="n"/>
      <c r="AT28" s="510">
        <f>'Каналы продукт 1'!AV28+'Каналы продукт 2'!AV28+'Каналы продукт 3'!AV28</f>
        <v/>
      </c>
      <c r="AU28" s="856" t="n"/>
      <c r="AV28" s="508" t="n"/>
      <c r="AW28" s="509" t="n"/>
      <c r="AX28" s="508" t="n"/>
      <c r="AY28" s="509" t="n"/>
      <c r="AZ28" s="508" t="n"/>
      <c r="BA28" s="509" t="n"/>
      <c r="BB28" s="508" t="n"/>
      <c r="BC28" s="509" t="n"/>
      <c r="BD28" s="193" t="n"/>
      <c r="BE28" s="857" t="n"/>
      <c r="BF28" s="184" t="n"/>
      <c r="BG28" s="857" t="n"/>
      <c r="BH28" s="509" t="n"/>
      <c r="BI28" s="509" t="n"/>
      <c r="BJ28" s="508" t="n"/>
      <c r="BK28" s="509" t="n"/>
      <c r="BL28" s="508" t="n"/>
      <c r="BM28" s="509" t="n"/>
      <c r="BN28" s="508" t="n"/>
      <c r="BO28" s="509" t="n"/>
      <c r="BP28" s="193" t="n"/>
      <c r="BQ28" s="857" t="n"/>
      <c r="BR28" s="184" t="n"/>
      <c r="BS28" s="857" t="n"/>
      <c r="BT28" s="509" t="n"/>
      <c r="BU28" s="509" t="n"/>
      <c r="BV28" s="508" t="n"/>
      <c r="BW28" s="509" t="n"/>
      <c r="BX28" s="508" t="n"/>
      <c r="BY28" s="509" t="n"/>
      <c r="BZ28" s="508" t="n"/>
      <c r="CA28" s="509" t="n"/>
      <c r="CB28" s="193" t="n"/>
      <c r="CC28" s="857" t="n"/>
      <c r="CD28" s="184" t="n"/>
      <c r="CE28" s="857" t="n"/>
      <c r="CF28" s="834" t="n"/>
      <c r="CG28" s="834" t="n"/>
      <c r="CH28" s="835" t="n"/>
      <c r="CI28" s="834" t="n"/>
      <c r="CJ28" s="835" t="n"/>
      <c r="CK28" s="834" t="n"/>
      <c r="CL28" s="835" t="n"/>
      <c r="CM28" s="834" t="n"/>
      <c r="CN28" s="835" t="n"/>
      <c r="CO28" s="836" t="n"/>
    </row>
    <row r="29">
      <c r="A29" s="504" t="inlineStr">
        <is>
          <t>TG ADS</t>
        </is>
      </c>
      <c r="B29" s="190" t="n"/>
      <c r="C29" s="857" t="n"/>
      <c r="D29" s="505">
        <f>SUM(N29,AB29,AP29,BF29,BR29,CD29)</f>
        <v/>
      </c>
      <c r="E29" s="856" t="n"/>
      <c r="F29" s="191" t="n"/>
      <c r="G29" s="857" t="n"/>
      <c r="H29" s="506">
        <f>N29+AB29+AP29</f>
        <v/>
      </c>
      <c r="I29" s="856" t="n"/>
      <c r="J29" s="506">
        <f>BD29+BP29+CB29</f>
        <v/>
      </c>
      <c r="K29" s="856" t="n"/>
      <c r="L29" s="506">
        <f>BF29+BR29+CD29</f>
        <v/>
      </c>
      <c r="M29" s="856" t="n"/>
      <c r="N29" s="507">
        <f>SUM(P29:Y29)</f>
        <v/>
      </c>
      <c r="O29" s="856" t="n"/>
      <c r="P29" s="509" t="n"/>
      <c r="Q29" s="859" t="n"/>
      <c r="R29" s="508" t="n"/>
      <c r="S29" s="859" t="n"/>
      <c r="T29" s="508" t="n"/>
      <c r="U29" s="859" t="n"/>
      <c r="V29" s="511" t="n">
        <v>0</v>
      </c>
      <c r="W29" s="856" t="n"/>
      <c r="X29" s="508" t="n"/>
      <c r="Y29" s="859" t="n"/>
      <c r="Z29" s="193" t="n"/>
      <c r="AA29" s="857" t="n"/>
      <c r="AB29" s="507">
        <f>SUM(AD29:AK29)</f>
        <v/>
      </c>
      <c r="AC29" s="856" t="n"/>
      <c r="AD29" s="507">
        <f>'Каналы продукт 1'!AF29+'Каналы продукт 2'!AF29+'Каналы продукт 3'!AF29</f>
        <v/>
      </c>
      <c r="AE29" s="856" t="n"/>
      <c r="AF29" s="507">
        <f>'Каналы продукт 1'!AH29+'Каналы продукт 2'!AH29+'Каналы продукт 3'!AH29</f>
        <v/>
      </c>
      <c r="AG29" s="856" t="n"/>
      <c r="AH29" s="507">
        <f>'Каналы продукт 1'!AJ29+'Каналы продукт 2'!AJ29+'Каналы продукт 3'!AJ29</f>
        <v/>
      </c>
      <c r="AI29" s="856" t="n"/>
      <c r="AJ29" s="507">
        <f>'Каналы продукт 1'!AL29+'Каналы продукт 2'!AL29+'Каналы продукт 3'!AL29</f>
        <v/>
      </c>
      <c r="AK29" s="856" t="n"/>
      <c r="AL29" s="508" t="n"/>
      <c r="AM29" s="509" t="n"/>
      <c r="AN29" s="193" t="n"/>
      <c r="AO29" s="857" t="n"/>
      <c r="AP29" s="507">
        <f>SUM(AR29:BC29)</f>
        <v/>
      </c>
      <c r="AQ29" s="856" t="n"/>
      <c r="AR29" s="510">
        <f>'Каналы продукт 1'!AT29+'Каналы продукт 2'!AT29+'Каналы продукт 3'!AT29</f>
        <v/>
      </c>
      <c r="AS29" s="856" t="n"/>
      <c r="AT29" s="510">
        <f>'Каналы продукт 1'!AV29+'Каналы продукт 2'!AV29+'Каналы продукт 3'!AV29</f>
        <v/>
      </c>
      <c r="AU29" s="856" t="n"/>
      <c r="AV29" s="508" t="n"/>
      <c r="AW29" s="509" t="n"/>
      <c r="AX29" s="508" t="n"/>
      <c r="AY29" s="509" t="n"/>
      <c r="AZ29" s="508" t="n"/>
      <c r="BA29" s="509" t="n"/>
      <c r="BB29" s="508" t="n"/>
      <c r="BC29" s="509" t="n"/>
      <c r="BD29" s="193" t="n"/>
      <c r="BE29" s="857" t="n"/>
      <c r="BF29" s="184" t="n"/>
      <c r="BG29" s="857" t="n"/>
      <c r="BH29" s="509" t="n"/>
      <c r="BI29" s="509" t="n"/>
      <c r="BJ29" s="508" t="n"/>
      <c r="BK29" s="509" t="n"/>
      <c r="BL29" s="508" t="n"/>
      <c r="BM29" s="509" t="n"/>
      <c r="BN29" s="508" t="n"/>
      <c r="BO29" s="509" t="n"/>
      <c r="BP29" s="193" t="n"/>
      <c r="BQ29" s="857" t="n"/>
      <c r="BR29" s="184" t="n"/>
      <c r="BS29" s="857" t="n"/>
      <c r="BT29" s="509" t="n"/>
      <c r="BU29" s="509" t="n"/>
      <c r="BV29" s="508" t="n"/>
      <c r="BW29" s="509" t="n"/>
      <c r="BX29" s="508" t="n"/>
      <c r="BY29" s="509" t="n"/>
      <c r="BZ29" s="508" t="n"/>
      <c r="CA29" s="509" t="n"/>
      <c r="CB29" s="193" t="n"/>
      <c r="CC29" s="857" t="n"/>
      <c r="CD29" s="184" t="n"/>
      <c r="CE29" s="857" t="n"/>
      <c r="CF29" s="834" t="n"/>
      <c r="CG29" s="834" t="n"/>
      <c r="CH29" s="835" t="n"/>
      <c r="CI29" s="834" t="n"/>
      <c r="CJ29" s="835" t="n"/>
      <c r="CK29" s="834" t="n"/>
      <c r="CL29" s="835" t="n"/>
      <c r="CM29" s="834" t="n"/>
      <c r="CN29" s="835" t="n"/>
      <c r="CO29" s="836" t="n"/>
    </row>
    <row r="30">
      <c r="A30" s="504" t="inlineStr">
        <is>
          <t>TG Посевы</t>
        </is>
      </c>
      <c r="B30" s="190" t="n"/>
      <c r="C30" s="857" t="n"/>
      <c r="D30" s="505">
        <f>SUM(N30,AB30,AP30,BF30,BR30,CD30)</f>
        <v/>
      </c>
      <c r="E30" s="856" t="n"/>
      <c r="F30" s="191" t="n"/>
      <c r="G30" s="857" t="n"/>
      <c r="H30" s="506">
        <f>N30+AB30+AP30</f>
        <v/>
      </c>
      <c r="I30" s="856" t="n"/>
      <c r="J30" s="506">
        <f>BD30+BP30+CB30</f>
        <v/>
      </c>
      <c r="K30" s="856" t="n"/>
      <c r="L30" s="506">
        <f>BF30+BR30+CD30</f>
        <v/>
      </c>
      <c r="M30" s="856" t="n"/>
      <c r="N30" s="507">
        <f>SUM(P30:Y30)</f>
        <v/>
      </c>
      <c r="O30" s="856" t="n"/>
      <c r="P30" s="509" t="n"/>
      <c r="Q30" s="859" t="n"/>
      <c r="R30" s="508" t="n"/>
      <c r="S30" s="859" t="n"/>
      <c r="T30" s="508" t="n"/>
      <c r="U30" s="859" t="n"/>
      <c r="V30" s="511" t="n">
        <v>0</v>
      </c>
      <c r="W30" s="856" t="n"/>
      <c r="X30" s="508" t="n"/>
      <c r="Y30" s="859" t="n"/>
      <c r="Z30" s="193" t="n"/>
      <c r="AA30" s="857" t="n"/>
      <c r="AB30" s="507">
        <f>SUM(AD30:AK30)</f>
        <v/>
      </c>
      <c r="AC30" s="856" t="n"/>
      <c r="AD30" s="507">
        <f>'Каналы продукт 1'!AF30+'Каналы продукт 2'!AF30+'Каналы продукт 3'!AF30</f>
        <v/>
      </c>
      <c r="AE30" s="856" t="n"/>
      <c r="AF30" s="507">
        <f>'Каналы продукт 1'!AH30+'Каналы продукт 2'!AH30+'Каналы продукт 3'!AH30</f>
        <v/>
      </c>
      <c r="AG30" s="856" t="n"/>
      <c r="AH30" s="507">
        <f>'Каналы продукт 1'!AJ30+'Каналы продукт 2'!AJ30+'Каналы продукт 3'!AJ30</f>
        <v/>
      </c>
      <c r="AI30" s="856" t="n"/>
      <c r="AJ30" s="507">
        <f>'Каналы продукт 1'!AL30+'Каналы продукт 2'!AL30+'Каналы продукт 3'!AL30</f>
        <v/>
      </c>
      <c r="AK30" s="856" t="n"/>
      <c r="AL30" s="508" t="n"/>
      <c r="AM30" s="509" t="n"/>
      <c r="AN30" s="193" t="n"/>
      <c r="AO30" s="857" t="n"/>
      <c r="AP30" s="507">
        <f>SUM(AR30:BC30)</f>
        <v/>
      </c>
      <c r="AQ30" s="856" t="n"/>
      <c r="AR30" s="510">
        <f>'Каналы продукт 1'!AT30+'Каналы продукт 2'!AT30+'Каналы продукт 3'!AT30</f>
        <v/>
      </c>
      <c r="AS30" s="856" t="n"/>
      <c r="AT30" s="510">
        <f>'Каналы продукт 1'!AV30+'Каналы продукт 2'!AV30+'Каналы продукт 3'!AV30</f>
        <v/>
      </c>
      <c r="AU30" s="856" t="n"/>
      <c r="AV30" s="508" t="n"/>
      <c r="AW30" s="509" t="n"/>
      <c r="AX30" s="508" t="n"/>
      <c r="AY30" s="509" t="n"/>
      <c r="AZ30" s="508" t="n"/>
      <c r="BA30" s="509" t="n"/>
      <c r="BB30" s="508" t="n"/>
      <c r="BC30" s="509" t="n"/>
      <c r="BD30" s="193" t="n"/>
      <c r="BE30" s="857" t="n"/>
      <c r="BF30" s="184" t="n"/>
      <c r="BG30" s="857" t="n"/>
      <c r="BH30" s="509" t="n"/>
      <c r="BI30" s="509" t="n"/>
      <c r="BJ30" s="508" t="n"/>
      <c r="BK30" s="509" t="n"/>
      <c r="BL30" s="508" t="n"/>
      <c r="BM30" s="509" t="n"/>
      <c r="BN30" s="508" t="n"/>
      <c r="BO30" s="509" t="n"/>
      <c r="BP30" s="193" t="n"/>
      <c r="BQ30" s="857" t="n"/>
      <c r="BR30" s="184" t="n"/>
      <c r="BS30" s="857" t="n"/>
      <c r="BT30" s="509" t="n"/>
      <c r="BU30" s="509" t="n"/>
      <c r="BV30" s="508" t="n"/>
      <c r="BW30" s="509" t="n"/>
      <c r="BX30" s="508" t="n"/>
      <c r="BY30" s="509" t="n"/>
      <c r="BZ30" s="508" t="n"/>
      <c r="CA30" s="509" t="n"/>
      <c r="CB30" s="193" t="n"/>
      <c r="CC30" s="857" t="n"/>
      <c r="CD30" s="184" t="n"/>
      <c r="CE30" s="857" t="n"/>
      <c r="CF30" s="834" t="n"/>
      <c r="CG30" s="834" t="n"/>
      <c r="CH30" s="835" t="n"/>
      <c r="CI30" s="834" t="n"/>
      <c r="CJ30" s="835" t="n"/>
      <c r="CK30" s="834" t="n"/>
      <c r="CL30" s="835" t="n"/>
      <c r="CM30" s="834" t="n"/>
      <c r="CN30" s="835" t="n"/>
      <c r="CO30" s="836" t="n"/>
    </row>
    <row r="31">
      <c r="A31" s="504" t="inlineStr">
        <is>
          <t>Теплые рассылки</t>
        </is>
      </c>
      <c r="B31" s="190" t="n"/>
      <c r="C31" s="857" t="n"/>
      <c r="D31" s="505">
        <f>SUM(N31,AB31,AP31,BF31,BR31,CD31)</f>
        <v/>
      </c>
      <c r="E31" s="856" t="n"/>
      <c r="F31" s="191" t="n"/>
      <c r="G31" s="857" t="n"/>
      <c r="H31" s="506">
        <f>N31+AB31+AP31</f>
        <v/>
      </c>
      <c r="I31" s="856" t="n"/>
      <c r="J31" s="506">
        <f>BD31+BP31+CB31</f>
        <v/>
      </c>
      <c r="K31" s="856" t="n"/>
      <c r="L31" s="506">
        <f>BF31+BR31+CD31</f>
        <v/>
      </c>
      <c r="M31" s="856" t="n"/>
      <c r="N31" s="507">
        <f>SUM(P31:Y31)</f>
        <v/>
      </c>
      <c r="O31" s="856" t="n"/>
      <c r="P31" s="509" t="n"/>
      <c r="Q31" s="859" t="n"/>
      <c r="R31" s="508" t="n"/>
      <c r="S31" s="859" t="n"/>
      <c r="T31" s="508" t="n"/>
      <c r="U31" s="859" t="n"/>
      <c r="V31" s="511" t="n">
        <v>0</v>
      </c>
      <c r="W31" s="856" t="n"/>
      <c r="X31" s="508" t="n"/>
      <c r="Y31" s="859" t="n"/>
      <c r="Z31" s="193" t="n"/>
      <c r="AA31" s="857" t="n"/>
      <c r="AB31" s="507">
        <f>SUM(AD31:AK31)</f>
        <v/>
      </c>
      <c r="AC31" s="856" t="n"/>
      <c r="AD31" s="507">
        <f>'Каналы продукт 1'!AF31+'Каналы продукт 2'!AF31+'Каналы продукт 3'!AF31</f>
        <v/>
      </c>
      <c r="AE31" s="856" t="n"/>
      <c r="AF31" s="507">
        <f>'Каналы продукт 1'!AH31+'Каналы продукт 2'!AH31+'Каналы продукт 3'!AH31</f>
        <v/>
      </c>
      <c r="AG31" s="856" t="n"/>
      <c r="AH31" s="507">
        <f>'Каналы продукт 1'!AJ31+'Каналы продукт 2'!AJ31+'Каналы продукт 3'!AJ31</f>
        <v/>
      </c>
      <c r="AI31" s="856" t="n"/>
      <c r="AJ31" s="507">
        <f>'Каналы продукт 1'!AL31+'Каналы продукт 2'!AL31+'Каналы продукт 3'!AL31</f>
        <v/>
      </c>
      <c r="AK31" s="856" t="n"/>
      <c r="AL31" s="508" t="n"/>
      <c r="AM31" s="509" t="n"/>
      <c r="AN31" s="193" t="n"/>
      <c r="AO31" s="857" t="n"/>
      <c r="AP31" s="507">
        <f>SUM(AR31:BC31)</f>
        <v/>
      </c>
      <c r="AQ31" s="856" t="n"/>
      <c r="AR31" s="510">
        <f>'Каналы продукт 1'!AT31+'Каналы продукт 2'!AT31+'Каналы продукт 3'!AT31</f>
        <v/>
      </c>
      <c r="AS31" s="856" t="n"/>
      <c r="AT31" s="510">
        <f>'Каналы продукт 1'!AV31+'Каналы продукт 2'!AV31+'Каналы продукт 3'!AV31</f>
        <v/>
      </c>
      <c r="AU31" s="856" t="n"/>
      <c r="AV31" s="508" t="n"/>
      <c r="AW31" s="509" t="n"/>
      <c r="AX31" s="508" t="n"/>
      <c r="AY31" s="509" t="n"/>
      <c r="AZ31" s="508" t="n"/>
      <c r="BA31" s="509" t="n"/>
      <c r="BB31" s="508" t="n"/>
      <c r="BC31" s="509" t="n"/>
      <c r="BD31" s="193" t="n"/>
      <c r="BE31" s="857" t="n"/>
      <c r="BF31" s="184" t="n"/>
      <c r="BG31" s="857" t="n"/>
      <c r="BH31" s="509" t="n"/>
      <c r="BI31" s="509" t="n"/>
      <c r="BJ31" s="508" t="n"/>
      <c r="BK31" s="509" t="n"/>
      <c r="BL31" s="508" t="n"/>
      <c r="BM31" s="509" t="n"/>
      <c r="BN31" s="508" t="n"/>
      <c r="BO31" s="509" t="n"/>
      <c r="BP31" s="193" t="n"/>
      <c r="BQ31" s="857" t="n"/>
      <c r="BR31" s="184" t="n"/>
      <c r="BS31" s="857" t="n"/>
      <c r="BT31" s="509" t="n"/>
      <c r="BU31" s="509" t="n"/>
      <c r="BV31" s="508" t="n"/>
      <c r="BW31" s="509" t="n"/>
      <c r="BX31" s="508" t="n"/>
      <c r="BY31" s="509" t="n"/>
      <c r="BZ31" s="508" t="n"/>
      <c r="CA31" s="509" t="n"/>
      <c r="CB31" s="193" t="n"/>
      <c r="CC31" s="857" t="n"/>
      <c r="CD31" s="184" t="n"/>
      <c r="CE31" s="857" t="n"/>
      <c r="CF31" s="834" t="n"/>
      <c r="CG31" s="859" t="n"/>
      <c r="CH31" s="835" t="n"/>
      <c r="CI31" s="834" t="n"/>
      <c r="CJ31" s="835" t="n"/>
      <c r="CK31" s="834" t="n"/>
      <c r="CL31" s="835" t="n"/>
      <c r="CM31" s="834" t="n"/>
      <c r="CN31" s="835" t="n"/>
      <c r="CO31" s="836" t="n"/>
    </row>
    <row r="32">
      <c r="A32" s="504" t="inlineStr">
        <is>
          <t>Холодные рассылки</t>
        </is>
      </c>
      <c r="B32" s="190" t="n"/>
      <c r="C32" s="857" t="n"/>
      <c r="D32" s="505">
        <f>SUM(N32,AB32,AP32,BF32,BR32,CD32)</f>
        <v/>
      </c>
      <c r="E32" s="856" t="n"/>
      <c r="F32" s="191" t="n"/>
      <c r="G32" s="857" t="n"/>
      <c r="H32" s="506">
        <f>N32+AB32+AP32</f>
        <v/>
      </c>
      <c r="I32" s="856" t="n"/>
      <c r="J32" s="506">
        <f>BD32+BP32+CB32</f>
        <v/>
      </c>
      <c r="K32" s="856" t="n"/>
      <c r="L32" s="506">
        <f>BF32+BR32+CD32</f>
        <v/>
      </c>
      <c r="M32" s="856" t="n"/>
      <c r="N32" s="507">
        <f>SUM(P32:Y32)</f>
        <v/>
      </c>
      <c r="O32" s="856" t="n"/>
      <c r="P32" s="509" t="n"/>
      <c r="Q32" s="859" t="n"/>
      <c r="R32" s="508" t="n"/>
      <c r="S32" s="859" t="n"/>
      <c r="T32" s="508" t="n"/>
      <c r="U32" s="859" t="n"/>
      <c r="V32" s="511" t="n">
        <v>0</v>
      </c>
      <c r="W32" s="856" t="n"/>
      <c r="X32" s="508" t="n"/>
      <c r="Y32" s="859" t="n"/>
      <c r="Z32" s="193" t="n"/>
      <c r="AA32" s="857" t="n"/>
      <c r="AB32" s="507">
        <f>SUM(AD32:AK32)</f>
        <v/>
      </c>
      <c r="AC32" s="856" t="n"/>
      <c r="AD32" s="507">
        <f>'Каналы продукт 1'!AF32+'Каналы продукт 2'!AF32+'Каналы продукт 3'!AF32</f>
        <v/>
      </c>
      <c r="AE32" s="856" t="n"/>
      <c r="AF32" s="507">
        <f>'Каналы продукт 1'!AH32+'Каналы продукт 2'!AH32+'Каналы продукт 3'!AH32</f>
        <v/>
      </c>
      <c r="AG32" s="856" t="n"/>
      <c r="AH32" s="507">
        <f>'Каналы продукт 1'!AJ32+'Каналы продукт 2'!AJ32+'Каналы продукт 3'!AJ32</f>
        <v/>
      </c>
      <c r="AI32" s="856" t="n"/>
      <c r="AJ32" s="507">
        <f>'Каналы продукт 1'!AL32+'Каналы продукт 2'!AL32+'Каналы продукт 3'!AL32</f>
        <v/>
      </c>
      <c r="AK32" s="856" t="n"/>
      <c r="AL32" s="508" t="n"/>
      <c r="AM32" s="509" t="n"/>
      <c r="AN32" s="193" t="n"/>
      <c r="AO32" s="857" t="n"/>
      <c r="AP32" s="507">
        <f>SUM(AR32:BC32)</f>
        <v/>
      </c>
      <c r="AQ32" s="856" t="n"/>
      <c r="AR32" s="510">
        <f>'Каналы продукт 1'!AT32+'Каналы продукт 2'!AT32+'Каналы продукт 3'!AT32</f>
        <v/>
      </c>
      <c r="AS32" s="856" t="n"/>
      <c r="AT32" s="510">
        <f>'Каналы продукт 1'!AV32+'Каналы продукт 2'!AV32+'Каналы продукт 3'!AV32</f>
        <v/>
      </c>
      <c r="AU32" s="856" t="n"/>
      <c r="AV32" s="508" t="n"/>
      <c r="AW32" s="509" t="n"/>
      <c r="AX32" s="508" t="n"/>
      <c r="AY32" s="509" t="n"/>
      <c r="AZ32" s="508" t="n"/>
      <c r="BA32" s="509" t="n"/>
      <c r="BB32" s="508" t="n"/>
      <c r="BC32" s="509" t="n"/>
      <c r="BD32" s="193" t="n"/>
      <c r="BE32" s="857" t="n"/>
      <c r="BF32" s="184" t="n"/>
      <c r="BG32" s="857" t="n"/>
      <c r="BH32" s="509" t="n"/>
      <c r="BI32" s="509" t="n"/>
      <c r="BJ32" s="508" t="n"/>
      <c r="BK32" s="509" t="n"/>
      <c r="BL32" s="508" t="n"/>
      <c r="BM32" s="509" t="n"/>
      <c r="BN32" s="508" t="n"/>
      <c r="BO32" s="509" t="n"/>
      <c r="BP32" s="193" t="n"/>
      <c r="BQ32" s="857" t="n"/>
      <c r="BR32" s="184" t="n"/>
      <c r="BS32" s="857" t="n"/>
      <c r="BT32" s="509" t="n"/>
      <c r="BU32" s="509" t="n"/>
      <c r="BV32" s="508" t="n"/>
      <c r="BW32" s="509" t="n"/>
      <c r="BX32" s="508" t="n"/>
      <c r="BY32" s="509" t="n"/>
      <c r="BZ32" s="508" t="n"/>
      <c r="CA32" s="509" t="n"/>
      <c r="CB32" s="193" t="n"/>
      <c r="CC32" s="857" t="n"/>
      <c r="CD32" s="184" t="n"/>
      <c r="CE32" s="857" t="n"/>
      <c r="CF32" s="834" t="n"/>
      <c r="CG32" s="834" t="n"/>
      <c r="CH32" s="835" t="n"/>
      <c r="CI32" s="834" t="n"/>
      <c r="CJ32" s="835" t="n"/>
      <c r="CK32" s="834" t="n"/>
      <c r="CL32" s="835" t="n"/>
      <c r="CM32" s="834" t="n"/>
      <c r="CN32" s="835" t="n"/>
      <c r="CO32" s="836" t="n"/>
    </row>
    <row r="33">
      <c r="A33" s="504" t="inlineStr">
        <is>
          <t>SEO</t>
        </is>
      </c>
      <c r="B33" s="190" t="n"/>
      <c r="C33" s="857" t="n"/>
      <c r="D33" s="505">
        <f>SUM(N33,AB33,AP33,BF33,BR33,CD33)</f>
        <v/>
      </c>
      <c r="E33" s="856" t="n"/>
      <c r="F33" s="191" t="n"/>
      <c r="G33" s="857" t="n"/>
      <c r="H33" s="506">
        <f>N33+AB33+AP33</f>
        <v/>
      </c>
      <c r="I33" s="856" t="n"/>
      <c r="J33" s="506">
        <f>BD33+BP33+CB33</f>
        <v/>
      </c>
      <c r="K33" s="856" t="n"/>
      <c r="L33" s="506">
        <f>BF33+BR33+CD33</f>
        <v/>
      </c>
      <c r="M33" s="856" t="n"/>
      <c r="N33" s="507">
        <f>SUM(P33:Y33)</f>
        <v/>
      </c>
      <c r="O33" s="856" t="n"/>
      <c r="P33" s="509" t="n"/>
      <c r="Q33" s="859" t="n"/>
      <c r="R33" s="508" t="n"/>
      <c r="S33" s="859" t="n"/>
      <c r="T33" s="508" t="n"/>
      <c r="U33" s="859" t="n"/>
      <c r="V33" s="511" t="n">
        <v>0</v>
      </c>
      <c r="W33" s="856" t="n"/>
      <c r="X33" s="508" t="n"/>
      <c r="Y33" s="859" t="n"/>
      <c r="Z33" s="433" t="n"/>
      <c r="AA33" s="857" t="n"/>
      <c r="AB33" s="507">
        <f>SUM(AD33:AK33)</f>
        <v/>
      </c>
      <c r="AC33" s="856" t="n"/>
      <c r="AD33" s="507">
        <f>'Каналы продукт 1'!AF33+'Каналы продукт 2'!AF33+'Каналы продукт 3'!AF33</f>
        <v/>
      </c>
      <c r="AE33" s="856" t="n"/>
      <c r="AF33" s="507">
        <f>'Каналы продукт 1'!AH33+'Каналы продукт 2'!AH33+'Каналы продукт 3'!AH33</f>
        <v/>
      </c>
      <c r="AG33" s="856" t="n"/>
      <c r="AH33" s="507">
        <f>'Каналы продукт 1'!AJ33+'Каналы продукт 2'!AJ33+'Каналы продукт 3'!AJ33</f>
        <v/>
      </c>
      <c r="AI33" s="856" t="n"/>
      <c r="AJ33" s="507">
        <f>'Каналы продукт 1'!AL33+'Каналы продукт 2'!AL33+'Каналы продукт 3'!AL33</f>
        <v/>
      </c>
      <c r="AK33" s="856" t="n"/>
      <c r="AL33" s="508" t="n"/>
      <c r="AM33" s="509" t="n"/>
      <c r="AN33" s="433" t="n"/>
      <c r="AO33" s="857" t="n"/>
      <c r="AP33" s="507">
        <f>SUM(AR33:BC33)</f>
        <v/>
      </c>
      <c r="AQ33" s="856" t="n"/>
      <c r="AR33" s="510">
        <f>'Каналы продукт 1'!AT33+'Каналы продукт 2'!AT33+'Каналы продукт 3'!AT33</f>
        <v/>
      </c>
      <c r="AS33" s="856" t="n"/>
      <c r="AT33" s="510">
        <f>'Каналы продукт 1'!AV33+'Каналы продукт 2'!AV33+'Каналы продукт 3'!AV33</f>
        <v/>
      </c>
      <c r="AU33" s="856" t="n"/>
      <c r="AV33" s="508" t="n"/>
      <c r="AW33" s="509" t="n"/>
      <c r="AX33" s="508" t="n"/>
      <c r="AY33" s="509" t="n"/>
      <c r="AZ33" s="508" t="n"/>
      <c r="BA33" s="509" t="n"/>
      <c r="BB33" s="508" t="n"/>
      <c r="BC33" s="509" t="n"/>
      <c r="BD33" s="433" t="n"/>
      <c r="BE33" s="857" t="n"/>
      <c r="BF33" s="184" t="n"/>
      <c r="BG33" s="857" t="n"/>
      <c r="BH33" s="509" t="n"/>
      <c r="BI33" s="509" t="n"/>
      <c r="BJ33" s="508" t="n"/>
      <c r="BK33" s="509" t="n"/>
      <c r="BL33" s="508" t="n"/>
      <c r="BM33" s="509" t="n"/>
      <c r="BN33" s="508" t="n"/>
      <c r="BO33" s="509" t="n"/>
      <c r="BP33" s="433" t="n"/>
      <c r="BQ33" s="857" t="n"/>
      <c r="BR33" s="184" t="n"/>
      <c r="BS33" s="857" t="n"/>
      <c r="BT33" s="509" t="n"/>
      <c r="BU33" s="509" t="n"/>
      <c r="BV33" s="508" t="n"/>
      <c r="BW33" s="509" t="n"/>
      <c r="BX33" s="508" t="n"/>
      <c r="BY33" s="509" t="n"/>
      <c r="BZ33" s="508" t="n"/>
      <c r="CA33" s="509" t="n"/>
      <c r="CB33" s="433" t="n"/>
      <c r="CC33" s="857" t="n"/>
      <c r="CD33" s="184" t="n"/>
      <c r="CE33" s="857" t="n"/>
      <c r="CF33" s="834" t="n"/>
      <c r="CG33" s="834" t="n"/>
      <c r="CH33" s="835" t="n"/>
      <c r="CI33" s="834" t="n"/>
      <c r="CJ33" s="835" t="n"/>
      <c r="CK33" s="834" t="n"/>
      <c r="CL33" s="835" t="n"/>
      <c r="CM33" s="834" t="n"/>
      <c r="CN33" s="835" t="n"/>
      <c r="CO33" s="836" t="n"/>
    </row>
    <row r="34">
      <c r="A34" s="504" t="inlineStr">
        <is>
          <t>Анонсы, баннеры на сайтах</t>
        </is>
      </c>
      <c r="B34" s="190" t="n"/>
      <c r="C34" s="857" t="n"/>
      <c r="D34" s="505">
        <f>SUM(N34,AB34,AP34,BF34,BR34,CD34)</f>
        <v/>
      </c>
      <c r="E34" s="856" t="n"/>
      <c r="F34" s="191" t="n"/>
      <c r="G34" s="857" t="n"/>
      <c r="H34" s="506">
        <f>N34+AB34+AP34</f>
        <v/>
      </c>
      <c r="I34" s="856" t="n"/>
      <c r="J34" s="506">
        <f>BD34+BP34+CB34</f>
        <v/>
      </c>
      <c r="K34" s="856" t="n"/>
      <c r="L34" s="506">
        <f>BF34+BR34+CD34</f>
        <v/>
      </c>
      <c r="M34" s="856" t="n"/>
      <c r="N34" s="507">
        <f>SUM(P34:Y34)</f>
        <v/>
      </c>
      <c r="O34" s="856" t="n"/>
      <c r="P34" s="509" t="n"/>
      <c r="Q34" s="859" t="n"/>
      <c r="R34" s="508" t="n"/>
      <c r="S34" s="859" t="n"/>
      <c r="T34" s="508" t="n"/>
      <c r="U34" s="859" t="n"/>
      <c r="V34" s="511" t="n">
        <v>0</v>
      </c>
      <c r="W34" s="856" t="n"/>
      <c r="X34" s="508" t="n"/>
      <c r="Y34" s="859" t="n"/>
      <c r="Z34" s="433" t="n"/>
      <c r="AA34" s="857" t="n"/>
      <c r="AB34" s="507">
        <f>SUM(AD34:AK34)</f>
        <v/>
      </c>
      <c r="AC34" s="856" t="n"/>
      <c r="AD34" s="507">
        <f>'Каналы продукт 1'!AF34+'Каналы продукт 2'!AF34+'Каналы продукт 3'!AF34</f>
        <v/>
      </c>
      <c r="AE34" s="856" t="n"/>
      <c r="AF34" s="507">
        <f>'Каналы продукт 1'!AH34+'Каналы продукт 2'!AH34+'Каналы продукт 3'!AH34</f>
        <v/>
      </c>
      <c r="AG34" s="856" t="n"/>
      <c r="AH34" s="507">
        <f>'Каналы продукт 1'!AJ34+'Каналы продукт 2'!AJ34+'Каналы продукт 3'!AJ34</f>
        <v/>
      </c>
      <c r="AI34" s="856" t="n"/>
      <c r="AJ34" s="507">
        <f>'Каналы продукт 1'!AL34+'Каналы продукт 2'!AL34+'Каналы продукт 3'!AL34</f>
        <v/>
      </c>
      <c r="AK34" s="856" t="n"/>
      <c r="AL34" s="508" t="n"/>
      <c r="AM34" s="509" t="n"/>
      <c r="AN34" s="433" t="n"/>
      <c r="AO34" s="857" t="n"/>
      <c r="AP34" s="507">
        <f>SUM(AR34:BC34)</f>
        <v/>
      </c>
      <c r="AQ34" s="856" t="n"/>
      <c r="AR34" s="510">
        <f>'Каналы продукт 1'!AT34+'Каналы продукт 2'!AT34+'Каналы продукт 3'!AT34</f>
        <v/>
      </c>
      <c r="AS34" s="856" t="n"/>
      <c r="AT34" s="510">
        <f>'Каналы продукт 1'!AV34+'Каналы продукт 2'!AV34+'Каналы продукт 3'!AV34</f>
        <v/>
      </c>
      <c r="AU34" s="856" t="n"/>
      <c r="AV34" s="508" t="n"/>
      <c r="AW34" s="509" t="n"/>
      <c r="AX34" s="508" t="n"/>
      <c r="AY34" s="509" t="n"/>
      <c r="AZ34" s="508" t="n"/>
      <c r="BA34" s="509" t="n"/>
      <c r="BB34" s="508" t="n"/>
      <c r="BC34" s="509" t="n"/>
      <c r="BD34" s="433" t="n"/>
      <c r="BE34" s="857" t="n"/>
      <c r="BF34" s="184" t="n"/>
      <c r="BG34" s="857" t="n"/>
      <c r="BH34" s="509" t="n"/>
      <c r="BI34" s="509" t="n"/>
      <c r="BJ34" s="508" t="n"/>
      <c r="BK34" s="509" t="n"/>
      <c r="BL34" s="508" t="n"/>
      <c r="BM34" s="509" t="n"/>
      <c r="BN34" s="508" t="n"/>
      <c r="BO34" s="509" t="n"/>
      <c r="BP34" s="433" t="n"/>
      <c r="BQ34" s="857" t="n"/>
      <c r="BR34" s="184" t="n"/>
      <c r="BS34" s="857" t="n"/>
      <c r="BT34" s="509" t="n"/>
      <c r="BU34" s="509" t="n"/>
      <c r="BV34" s="508" t="n"/>
      <c r="BW34" s="509" t="n"/>
      <c r="BX34" s="508" t="n"/>
      <c r="BY34" s="509" t="n"/>
      <c r="BZ34" s="508" t="n"/>
      <c r="CA34" s="509" t="n"/>
      <c r="CB34" s="433" t="n"/>
      <c r="CC34" s="857" t="n"/>
      <c r="CD34" s="184" t="n"/>
      <c r="CE34" s="857" t="n"/>
      <c r="CF34" s="834" t="n"/>
      <c r="CG34" s="834" t="n"/>
      <c r="CH34" s="835" t="n"/>
      <c r="CI34" s="834" t="n"/>
      <c r="CJ34" s="835" t="n"/>
      <c r="CK34" s="834" t="n"/>
      <c r="CL34" s="835" t="n"/>
      <c r="CM34" s="834" t="n"/>
      <c r="CN34" s="835" t="n"/>
      <c r="CO34" s="836" t="n"/>
    </row>
    <row r="35">
      <c r="A35" s="504" t="inlineStr">
        <is>
          <t>СМИ</t>
        </is>
      </c>
      <c r="B35" s="190" t="n"/>
      <c r="C35" s="190" t="n"/>
      <c r="D35" s="190" t="n"/>
      <c r="E35" s="190" t="n"/>
      <c r="F35" s="191" t="n"/>
      <c r="G35" s="191" t="n"/>
      <c r="H35" s="191" t="n"/>
      <c r="I35" s="191" t="n"/>
      <c r="J35" s="191" t="n"/>
      <c r="K35" s="191" t="n"/>
      <c r="L35" s="191" t="n"/>
      <c r="M35" s="191" t="n"/>
      <c r="N35" s="507">
        <f>SUM(P35:Y35)</f>
        <v/>
      </c>
      <c r="O35" s="856" t="n"/>
      <c r="P35" s="175" t="n"/>
      <c r="Q35" s="175" t="n"/>
      <c r="R35" s="508" t="n"/>
      <c r="S35" s="508" t="n"/>
      <c r="T35" s="508" t="n"/>
      <c r="U35" s="508" t="n"/>
      <c r="V35" s="512" t="n"/>
      <c r="W35" s="512" t="n"/>
      <c r="X35" s="508" t="n"/>
      <c r="Y35" s="508" t="n"/>
      <c r="Z35" s="193" t="n"/>
      <c r="AA35" s="857" t="n"/>
      <c r="AB35" s="507">
        <f>SUM(AD35:AK35)</f>
        <v/>
      </c>
      <c r="AC35" s="856" t="n"/>
      <c r="AD35" s="507">
        <f>'Каналы продукт 1'!AF35+'Каналы продукт 2'!AF35+'Каналы продукт 3'!AF35</f>
        <v/>
      </c>
      <c r="AE35" s="856" t="n"/>
      <c r="AF35" s="507">
        <f>'Каналы продукт 1'!AH35+'Каналы продукт 2'!AH35+'Каналы продукт 3'!AH35</f>
        <v/>
      </c>
      <c r="AG35" s="856" t="n"/>
      <c r="AH35" s="507">
        <f>'Каналы продукт 1'!AJ35+'Каналы продукт 2'!AJ35+'Каналы продукт 3'!AJ35</f>
        <v/>
      </c>
      <c r="AI35" s="856" t="n"/>
      <c r="AJ35" s="507">
        <f>'Каналы продукт 1'!AL35+'Каналы продукт 2'!AL35+'Каналы продукт 3'!AL35</f>
        <v/>
      </c>
      <c r="AK35" s="856" t="n"/>
      <c r="AL35" s="508" t="n"/>
      <c r="AM35" s="509" t="n"/>
      <c r="AN35" s="193" t="n"/>
      <c r="AO35" s="193" t="n"/>
      <c r="AP35" s="507">
        <f>SUM(AR35:BC35)</f>
        <v/>
      </c>
      <c r="AQ35" s="856" t="n"/>
      <c r="AR35" s="510">
        <f>'Каналы продукт 1'!AT35+'Каналы продукт 2'!AT35+'Каналы продукт 3'!AT35</f>
        <v/>
      </c>
      <c r="AS35" s="856" t="n"/>
      <c r="AT35" s="510">
        <f>'Каналы продукт 1'!AV35+'Каналы продукт 2'!AV35+'Каналы продукт 3'!AV35</f>
        <v/>
      </c>
      <c r="AU35" s="856" t="n"/>
      <c r="AV35" s="508" t="n"/>
      <c r="AW35" s="509" t="n"/>
      <c r="AX35" s="508" t="n"/>
      <c r="AY35" s="509" t="n"/>
      <c r="AZ35" s="508" t="n"/>
      <c r="BA35" s="509" t="n"/>
      <c r="BB35" s="508" t="n"/>
      <c r="BC35" s="509" t="n"/>
      <c r="BD35" s="193" t="n"/>
      <c r="BE35" s="857" t="n"/>
      <c r="BF35" s="184" t="n"/>
      <c r="BG35" s="857" t="n"/>
      <c r="BH35" s="509" t="n"/>
      <c r="BI35" s="509" t="n"/>
      <c r="BJ35" s="508" t="n"/>
      <c r="BK35" s="509" t="n"/>
      <c r="BL35" s="508" t="n"/>
      <c r="BM35" s="509" t="n"/>
      <c r="BN35" s="508" t="n"/>
      <c r="BO35" s="509" t="n"/>
      <c r="BP35" s="193" t="n"/>
      <c r="BQ35" s="193" t="n"/>
      <c r="BR35" s="184" t="n"/>
      <c r="BS35" s="184" t="n"/>
      <c r="BT35" s="509" t="n"/>
      <c r="BU35" s="509" t="n"/>
      <c r="BV35" s="508" t="n"/>
      <c r="BW35" s="509" t="n"/>
      <c r="BX35" s="508" t="n"/>
      <c r="BY35" s="509" t="n"/>
      <c r="BZ35" s="508" t="n"/>
      <c r="CA35" s="509" t="n"/>
      <c r="CB35" s="193" t="n"/>
      <c r="CC35" s="193" t="n"/>
      <c r="CD35" s="184" t="n"/>
      <c r="CE35" s="184" t="n"/>
      <c r="CF35" s="834" t="n"/>
      <c r="CG35" s="834" t="n"/>
      <c r="CH35" s="835" t="n"/>
      <c r="CI35" s="834" t="n"/>
      <c r="CJ35" s="835" t="n"/>
      <c r="CK35" s="834" t="n"/>
      <c r="CL35" s="835" t="n"/>
      <c r="CM35" s="834" t="n"/>
      <c r="CN35" s="835" t="n"/>
      <c r="CO35" s="836" t="n"/>
    </row>
    <row r="36">
      <c r="A36" s="504" t="inlineStr">
        <is>
          <t>Мероприятия</t>
        </is>
      </c>
      <c r="B36" s="190" t="n"/>
      <c r="C36" s="857" t="n"/>
      <c r="D36" s="505">
        <f>SUM(N36,AB36,AP36,BF36,BR36,CD36)</f>
        <v/>
      </c>
      <c r="E36" s="856" t="n"/>
      <c r="F36" s="191" t="n"/>
      <c r="G36" s="857" t="n"/>
      <c r="H36" s="506">
        <f>N36+AB36+AP36</f>
        <v/>
      </c>
      <c r="I36" s="856" t="n"/>
      <c r="J36" s="506">
        <f>BD36+BP36+CB36</f>
        <v/>
      </c>
      <c r="K36" s="856" t="n"/>
      <c r="L36" s="506">
        <f>BF36+BR36+CD36</f>
        <v/>
      </c>
      <c r="M36" s="856" t="n"/>
      <c r="N36" s="507">
        <f>SUM(P36:Y36)</f>
        <v/>
      </c>
      <c r="O36" s="856" t="n"/>
      <c r="P36" s="507" t="n">
        <v>20000</v>
      </c>
      <c r="Q36" s="856" t="n"/>
      <c r="R36" s="508" t="n"/>
      <c r="S36" s="859" t="n"/>
      <c r="T36" s="508" t="n"/>
      <c r="U36" s="859" t="n"/>
      <c r="V36" s="511" t="n">
        <v>0</v>
      </c>
      <c r="W36" s="856" t="n"/>
      <c r="X36" s="508" t="n"/>
      <c r="Y36" s="859" t="n"/>
      <c r="Z36" s="193" t="n"/>
      <c r="AA36" s="857" t="n"/>
      <c r="AB36" s="507">
        <f>SUM(AD36:AK36)</f>
        <v/>
      </c>
      <c r="AC36" s="856" t="n"/>
      <c r="AD36" s="507">
        <f>'Каналы продукт 1'!AF36+'Каналы продукт 2'!AF36+'Каналы продукт 3'!AF36</f>
        <v/>
      </c>
      <c r="AE36" s="856" t="n"/>
      <c r="AF36" s="507">
        <f>'Каналы продукт 1'!AH36+'Каналы продукт 2'!AH36+'Каналы продукт 3'!AH36</f>
        <v/>
      </c>
      <c r="AG36" s="856" t="n"/>
      <c r="AH36" s="507">
        <f>'Каналы продукт 1'!AJ36+'Каналы продукт 2'!AJ36+'Каналы продукт 3'!AJ36</f>
        <v/>
      </c>
      <c r="AI36" s="856" t="n"/>
      <c r="AJ36" s="507">
        <f>'Каналы продукт 1'!AL36+'Каналы продукт 2'!AL36+'Каналы продукт 3'!AL36</f>
        <v/>
      </c>
      <c r="AK36" s="856" t="n"/>
      <c r="AL36" s="508" t="n"/>
      <c r="AM36" s="509" t="n"/>
      <c r="AN36" s="193" t="n"/>
      <c r="AO36" s="857" t="n"/>
      <c r="AP36" s="507">
        <f>SUM(AR36:BC36)</f>
        <v/>
      </c>
      <c r="AQ36" s="856" t="n"/>
      <c r="AR36" s="510">
        <f>'Каналы продукт 1'!AT36+'Каналы продукт 2'!AT36+'Каналы продукт 3'!AT36</f>
        <v/>
      </c>
      <c r="AS36" s="856" t="n"/>
      <c r="AT36" s="510">
        <f>'Каналы продукт 1'!AV36+'Каналы продукт 2'!AV36+'Каналы продукт 3'!AV36</f>
        <v/>
      </c>
      <c r="AU36" s="856" t="n"/>
      <c r="AV36" s="508" t="n"/>
      <c r="AW36" s="509" t="n"/>
      <c r="AX36" s="508" t="n"/>
      <c r="AY36" s="509" t="n"/>
      <c r="AZ36" s="508" t="n"/>
      <c r="BA36" s="509" t="n"/>
      <c r="BB36" s="508" t="n"/>
      <c r="BC36" s="509" t="n"/>
      <c r="BD36" s="193" t="n"/>
      <c r="BE36" s="857" t="n"/>
      <c r="BF36" s="184" t="n"/>
      <c r="BG36" s="857" t="n"/>
      <c r="BH36" s="509" t="n"/>
      <c r="BI36" s="509" t="n"/>
      <c r="BJ36" s="508" t="n"/>
      <c r="BK36" s="509" t="n"/>
      <c r="BL36" s="508" t="n"/>
      <c r="BM36" s="509" t="n"/>
      <c r="BN36" s="508" t="n"/>
      <c r="BO36" s="509" t="n"/>
      <c r="BP36" s="193" t="n"/>
      <c r="BQ36" s="857" t="n"/>
      <c r="BR36" s="184" t="n"/>
      <c r="BS36" s="857" t="n"/>
      <c r="BT36" s="509" t="n"/>
      <c r="BU36" s="509" t="n"/>
      <c r="BV36" s="508" t="n"/>
      <c r="BW36" s="509" t="n"/>
      <c r="BX36" s="508" t="n"/>
      <c r="BY36" s="509" t="n"/>
      <c r="BZ36" s="508" t="n"/>
      <c r="CA36" s="509" t="n"/>
      <c r="CB36" s="193" t="n"/>
      <c r="CC36" s="857" t="n"/>
      <c r="CD36" s="184" t="n"/>
      <c r="CE36" s="857" t="n"/>
      <c r="CF36" s="834" t="n"/>
      <c r="CG36" s="834" t="n"/>
      <c r="CH36" s="835" t="n"/>
      <c r="CI36" s="834" t="n"/>
      <c r="CJ36" s="835" t="n"/>
      <c r="CK36" s="834" t="n"/>
      <c r="CL36" s="835" t="n"/>
      <c r="CM36" s="834" t="n"/>
      <c r="CN36" s="835" t="n"/>
      <c r="CO36" s="836" t="n"/>
    </row>
    <row r="37" ht="17.25" customHeight="1" s="414">
      <c r="A37" s="513" t="n"/>
      <c r="B37" s="455" t="inlineStr">
        <is>
          <t>Квота</t>
        </is>
      </c>
      <c r="C37" s="856" t="n"/>
      <c r="D37" s="456" t="inlineStr">
        <is>
          <t>Факт</t>
        </is>
      </c>
      <c r="E37" s="856" t="n"/>
      <c r="F37" s="455" t="inlineStr">
        <is>
          <t>Квота</t>
        </is>
      </c>
      <c r="G37" s="856" t="n"/>
      <c r="H37" s="456" t="inlineStr">
        <is>
          <t>Факт</t>
        </is>
      </c>
      <c r="I37" s="856" t="n"/>
      <c r="J37" s="455" t="inlineStr">
        <is>
          <t>Квота</t>
        </is>
      </c>
      <c r="K37" s="856" t="n"/>
      <c r="L37" s="456" t="inlineStr">
        <is>
          <t>Факт</t>
        </is>
      </c>
      <c r="M37" s="856" t="n"/>
      <c r="N37" s="456" t="inlineStr">
        <is>
          <t>Факт</t>
        </is>
      </c>
      <c r="O37" s="856" t="n"/>
      <c r="P37" s="457" t="inlineStr">
        <is>
          <t>30.06 - 06.07</t>
        </is>
      </c>
      <c r="Q37" s="856" t="n"/>
      <c r="R37" s="457" t="inlineStr">
        <is>
          <t>07.07 - 13.07</t>
        </is>
      </c>
      <c r="S37" s="856" t="n"/>
      <c r="T37" s="457" t="inlineStr">
        <is>
          <t>14.07 - 20.07</t>
        </is>
      </c>
      <c r="U37" s="856" t="n"/>
      <c r="V37" s="457" t="inlineStr">
        <is>
          <t>21.07 - 27.07</t>
        </is>
      </c>
      <c r="W37" s="856" t="n"/>
      <c r="X37" s="457" t="inlineStr">
        <is>
          <t>28.07 - 03.08</t>
        </is>
      </c>
      <c r="Y37" s="856" t="n"/>
      <c r="Z37" s="455" t="inlineStr">
        <is>
          <t>Квота</t>
        </is>
      </c>
      <c r="AA37" s="856" t="n"/>
      <c r="AB37" s="456" t="inlineStr">
        <is>
          <t>Факт</t>
        </is>
      </c>
      <c r="AC37" s="856" t="n"/>
      <c r="AD37" s="457" t="inlineStr">
        <is>
          <t>01.08 - 04.08</t>
        </is>
      </c>
      <c r="AE37" s="856" t="n"/>
      <c r="AF37" s="457" t="inlineStr">
        <is>
          <t>05.08 - 11.08</t>
        </is>
      </c>
      <c r="AG37" s="856" t="n"/>
      <c r="AH37" s="457" t="inlineStr">
        <is>
          <t>12.08 - 18.08</t>
        </is>
      </c>
      <c r="AI37" s="856" t="n"/>
      <c r="AJ37" s="457" t="inlineStr">
        <is>
          <t>19.08 - 25.08</t>
        </is>
      </c>
      <c r="AK37" s="856" t="n"/>
      <c r="AL37" s="501" t="n"/>
      <c r="AM37" s="858" t="n"/>
      <c r="AN37" s="455" t="inlineStr">
        <is>
          <t>Квота</t>
        </is>
      </c>
      <c r="AO37" s="856" t="n"/>
      <c r="AP37" s="456" t="inlineStr">
        <is>
          <t>Факт</t>
        </is>
      </c>
      <c r="AQ37" s="856" t="n"/>
      <c r="AR37" s="457" t="inlineStr">
        <is>
          <t>01-07.09</t>
        </is>
      </c>
      <c r="AS37" s="856" t="n"/>
      <c r="AT37" s="457" t="inlineStr">
        <is>
          <t>08.09 - 14.09</t>
        </is>
      </c>
      <c r="AU37" s="856" t="n"/>
      <c r="AV37" s="457" t="inlineStr">
        <is>
          <t>15.09 - 21.09</t>
        </is>
      </c>
      <c r="AW37" s="856" t="n"/>
      <c r="AX37" s="457" t="inlineStr">
        <is>
          <t>22.09 - 28.09</t>
        </is>
      </c>
      <c r="AY37" s="856" t="n"/>
      <c r="AZ37" s="457" t="inlineStr">
        <is>
          <t>29.09 - 05.10</t>
        </is>
      </c>
      <c r="BA37" s="856" t="n"/>
      <c r="BB37" s="459" t="n">
        <v>45930</v>
      </c>
      <c r="BC37" s="856" t="n"/>
      <c r="BD37" s="455" t="inlineStr">
        <is>
          <t>Квота</t>
        </is>
      </c>
      <c r="BE37" s="856" t="n"/>
      <c r="BF37" s="456" t="inlineStr">
        <is>
          <t>Факт</t>
        </is>
      </c>
      <c r="BG37" s="856" t="n"/>
      <c r="BH37" s="457" t="inlineStr">
        <is>
          <t>01.10 - 06.10</t>
        </is>
      </c>
      <c r="BI37" s="856" t="n"/>
      <c r="BJ37" s="457" t="inlineStr">
        <is>
          <t>07.10 - 13.10</t>
        </is>
      </c>
      <c r="BK37" s="856" t="n"/>
      <c r="BL37" s="457" t="inlineStr">
        <is>
          <t>14.10 - 20.10</t>
        </is>
      </c>
      <c r="BM37" s="856" t="n"/>
      <c r="BN37" s="457" t="inlineStr">
        <is>
          <t>21.10 - 27.10</t>
        </is>
      </c>
      <c r="BO37" s="856" t="n"/>
      <c r="BP37" s="455" t="inlineStr">
        <is>
          <t>Квота</t>
        </is>
      </c>
      <c r="BQ37" s="856" t="n"/>
      <c r="BR37" s="456" t="inlineStr">
        <is>
          <t>Факт</t>
        </is>
      </c>
      <c r="BS37" s="856" t="n"/>
      <c r="BT37" s="457" t="inlineStr">
        <is>
          <t>01.11 - 03.11</t>
        </is>
      </c>
      <c r="BU37" s="856" t="n"/>
      <c r="BV37" s="457" t="inlineStr">
        <is>
          <t>04.11 - 10.11</t>
        </is>
      </c>
      <c r="BW37" s="856" t="n"/>
      <c r="BX37" s="457" t="inlineStr">
        <is>
          <t>11.11 - 17.11</t>
        </is>
      </c>
      <c r="BY37" s="856" t="n"/>
      <c r="BZ37" s="457" t="inlineStr">
        <is>
          <t>18.11 - 24.11</t>
        </is>
      </c>
      <c r="CA37" s="856" t="n"/>
      <c r="CB37" s="455" t="inlineStr">
        <is>
          <t>Квота</t>
        </is>
      </c>
      <c r="CC37" s="856" t="n"/>
      <c r="CD37" s="428" t="inlineStr">
        <is>
          <t>Факт</t>
        </is>
      </c>
      <c r="CE37" s="858" t="n"/>
      <c r="CF37" s="837" t="n"/>
      <c r="CG37" s="837" t="n"/>
      <c r="CH37" s="837" t="n"/>
      <c r="CI37" s="837" t="n"/>
      <c r="CJ37" s="837" t="n"/>
      <c r="CK37" s="837" t="n"/>
      <c r="CL37" s="837" t="n"/>
      <c r="CM37" s="837" t="n"/>
      <c r="CN37" s="837" t="n"/>
      <c r="CO37" s="837" t="n"/>
    </row>
    <row r="38" ht="21.75" customHeight="1" s="414">
      <c r="A38" s="514" t="inlineStr">
        <is>
          <t>Всего на сервисные расходы:</t>
        </is>
      </c>
      <c r="B38" s="505">
        <f>SUM(B39:C48)</f>
        <v/>
      </c>
      <c r="C38" s="856" t="n"/>
      <c r="D38" s="505">
        <f>SUM(D39:E48)</f>
        <v/>
      </c>
      <c r="E38" s="856" t="n"/>
      <c r="F38" s="506">
        <f>0+Z38+AN38</f>
        <v/>
      </c>
      <c r="G38" s="856" t="n"/>
      <c r="H38" s="506">
        <f>N38+AB38+AP38</f>
        <v/>
      </c>
      <c r="I38" s="856" t="n"/>
      <c r="J38" s="506">
        <f>BD38+BP38+CB38</f>
        <v/>
      </c>
      <c r="K38" s="856" t="n"/>
      <c r="L38" s="506">
        <f>BF38+BR38+CD38</f>
        <v/>
      </c>
      <c r="M38" s="856" t="n"/>
      <c r="N38" s="515">
        <f>SUM(N39:O48)</f>
        <v/>
      </c>
      <c r="O38" s="856" t="n"/>
      <c r="P38" s="515">
        <f>SUM(P39:Q48)</f>
        <v/>
      </c>
      <c r="Q38" s="856" t="n"/>
      <c r="R38" s="515">
        <f>SUM(R39:S48)</f>
        <v/>
      </c>
      <c r="S38" s="856" t="n"/>
      <c r="T38" s="515">
        <f>SUM(T39:U48)</f>
        <v/>
      </c>
      <c r="U38" s="856" t="n"/>
      <c r="V38" s="515">
        <f>SUM(V39:W48)</f>
        <v/>
      </c>
      <c r="W38" s="856" t="n"/>
      <c r="X38" s="515">
        <f>SUM(X39:Y48)</f>
        <v/>
      </c>
      <c r="Y38" s="856" t="n"/>
      <c r="Z38" s="515">
        <f>('Продукт 2'!Z6+'Продукт 3'!Z6)*0.05</f>
        <v/>
      </c>
      <c r="AA38" s="856" t="n"/>
      <c r="AB38" s="515">
        <f>SUM(AB39:AC48)</f>
        <v/>
      </c>
      <c r="AC38" s="856" t="n"/>
      <c r="AD38" s="515">
        <f>SUM(AD39:AE48)</f>
        <v/>
      </c>
      <c r="AE38" s="856" t="n"/>
      <c r="AF38" s="515">
        <f>SUM(AF39:AG48)</f>
        <v/>
      </c>
      <c r="AG38" s="856" t="n"/>
      <c r="AH38" s="515">
        <f>SUM(AH39:AI48)</f>
        <v/>
      </c>
      <c r="AI38" s="856" t="n"/>
      <c r="AJ38" s="515">
        <f>SUM(AJ39:AK48)</f>
        <v/>
      </c>
      <c r="AK38" s="856" t="n"/>
      <c r="AL38" s="226" t="n"/>
      <c r="AM38" s="857" t="n"/>
      <c r="AN38" s="515">
        <f>('Продукт 2'!Z7+'Продукт 3'!Z7)*0.05</f>
        <v/>
      </c>
      <c r="AO38" s="856" t="n"/>
      <c r="AP38" s="515">
        <f>SUM(AP39:AQ48)</f>
        <v/>
      </c>
      <c r="AQ38" s="856" t="n"/>
      <c r="AR38" s="515">
        <f>SUM(AR39:AS48)</f>
        <v/>
      </c>
      <c r="AS38" s="856" t="n"/>
      <c r="AT38" s="515">
        <f>SUM(AT39:AU48)</f>
        <v/>
      </c>
      <c r="AU38" s="856" t="n"/>
      <c r="AV38" s="515">
        <f>SUM(AV39:AW48)</f>
        <v/>
      </c>
      <c r="AW38" s="856" t="n"/>
      <c r="AX38" s="515">
        <f>SUM(AX39:AY48)</f>
        <v/>
      </c>
      <c r="AY38" s="856" t="n"/>
      <c r="AZ38" s="515">
        <f>SUM(AZ39:BA48)</f>
        <v/>
      </c>
      <c r="BA38" s="856" t="n"/>
      <c r="BB38" s="515">
        <f>SUM(BB39:BC48)</f>
        <v/>
      </c>
      <c r="BC38" s="856" t="n"/>
      <c r="BD38" s="515">
        <f>('Продукт 2'!Z8+'Продукт 3'!Z8)*0.05</f>
        <v/>
      </c>
      <c r="BE38" s="856" t="n"/>
      <c r="BF38" s="515">
        <f>SUM(BF39:BG48)</f>
        <v/>
      </c>
      <c r="BG38" s="856" t="n"/>
      <c r="BH38" s="515">
        <f>SUM(BH39:BI48)</f>
        <v/>
      </c>
      <c r="BI38" s="856" t="n"/>
      <c r="BJ38" s="515">
        <f>SUM(BJ39:BK48)</f>
        <v/>
      </c>
      <c r="BK38" s="856" t="n"/>
      <c r="BL38" s="515">
        <f>SUM(BL39:BM48)</f>
        <v/>
      </c>
      <c r="BM38" s="856" t="n"/>
      <c r="BN38" s="515">
        <f>SUM(BN39:BO48)</f>
        <v/>
      </c>
      <c r="BO38" s="856" t="n"/>
      <c r="BP38" s="515">
        <f>SUM(BP39:BQ48)</f>
        <v/>
      </c>
      <c r="BQ38" s="856" t="n"/>
      <c r="BR38" s="515">
        <f>SUM(BR39:BS48)</f>
        <v/>
      </c>
      <c r="BS38" s="856" t="n"/>
      <c r="BT38" s="515">
        <f>SUM(BT39:BU48)</f>
        <v/>
      </c>
      <c r="BU38" s="856" t="n"/>
      <c r="BV38" s="515">
        <f>SUM(BV39:BW48)</f>
        <v/>
      </c>
      <c r="BW38" s="856" t="n"/>
      <c r="BX38" s="515">
        <f>SUM(BX39:BY48)</f>
        <v/>
      </c>
      <c r="BY38" s="856" t="n"/>
      <c r="BZ38" s="515">
        <f>SUM(BZ39:CA48)</f>
        <v/>
      </c>
      <c r="CA38" s="856" t="n"/>
      <c r="CB38" s="515">
        <f>SUM(CB39:CC48)</f>
        <v/>
      </c>
      <c r="CC38" s="856" t="n"/>
      <c r="CD38" s="226">
        <f>SUM(CD39:CE48)</f>
        <v/>
      </c>
      <c r="CE38" s="857" t="n"/>
      <c r="CF38" s="838" t="n"/>
      <c r="CG38" s="838" t="n"/>
      <c r="CH38" s="838" t="n"/>
      <c r="CI38" s="838" t="n"/>
      <c r="CJ38" s="838" t="n"/>
      <c r="CK38" s="838" t="n"/>
      <c r="CL38" s="838" t="n"/>
      <c r="CM38" s="838" t="n"/>
      <c r="CN38" s="838" t="n"/>
      <c r="CO38" s="838" t="n"/>
    </row>
    <row r="39">
      <c r="A39" s="516" t="inlineStr">
        <is>
          <t>Топвизор</t>
        </is>
      </c>
      <c r="B39" s="505">
        <f>SUM(0,Z39,AN39,BD39,BP39,CB39)</f>
        <v/>
      </c>
      <c r="C39" s="856" t="n"/>
      <c r="D39" s="505">
        <f>SUM(N39,AB39,AP39,BF39,BR39,CD39)</f>
        <v/>
      </c>
      <c r="E39" s="856" t="n"/>
      <c r="F39" s="506">
        <f>0+Z39+AN39</f>
        <v/>
      </c>
      <c r="G39" s="856" t="n"/>
      <c r="H39" s="506">
        <f>N39+AB39+AP39</f>
        <v/>
      </c>
      <c r="I39" s="856" t="n"/>
      <c r="J39" s="506">
        <f>BD39+BP39+CB39</f>
        <v/>
      </c>
      <c r="K39" s="856" t="n"/>
      <c r="L39" s="506">
        <f>BF39+BR39+CD39</f>
        <v/>
      </c>
      <c r="M39" s="856" t="n"/>
      <c r="N39" s="515">
        <f>SUM(P39:Y39)</f>
        <v/>
      </c>
      <c r="O39" s="856" t="n"/>
      <c r="P39" s="227" t="n"/>
      <c r="Q39" s="857" t="n"/>
      <c r="R39" s="227" t="n"/>
      <c r="S39" s="857" t="n"/>
      <c r="T39" s="227" t="n"/>
      <c r="U39" s="857" t="n"/>
      <c r="V39" s="515" t="n">
        <v>0</v>
      </c>
      <c r="W39" s="856" t="n"/>
      <c r="X39" s="227" t="n"/>
      <c r="Y39" s="857" t="n"/>
      <c r="Z39" s="515" t="n">
        <v>0</v>
      </c>
      <c r="AA39" s="856" t="n"/>
      <c r="AB39" s="515" t="n">
        <v>0</v>
      </c>
      <c r="AC39" s="856" t="n"/>
      <c r="AD39" s="227" t="n"/>
      <c r="AE39" s="857" t="n"/>
      <c r="AF39" s="227" t="n"/>
      <c r="AG39" s="857" t="n"/>
      <c r="AH39" s="227" t="n"/>
      <c r="AI39" s="857" t="n"/>
      <c r="AJ39" s="227" t="n"/>
      <c r="AK39" s="857" t="n"/>
      <c r="AL39" s="227" t="n"/>
      <c r="AM39" s="857" t="n"/>
      <c r="AN39" s="515" t="n">
        <v>0</v>
      </c>
      <c r="AO39" s="856" t="n"/>
      <c r="AP39" s="515" t="n">
        <v>0</v>
      </c>
      <c r="AQ39" s="856" t="n"/>
      <c r="AR39" s="227" t="n"/>
      <c r="AS39" s="857" t="n"/>
      <c r="AT39" s="227" t="n"/>
      <c r="AU39" s="857" t="n"/>
      <c r="AV39" s="227" t="n"/>
      <c r="AW39" s="857" t="n"/>
      <c r="AX39" s="227" t="n"/>
      <c r="AY39" s="857" t="n"/>
      <c r="AZ39" s="227" t="n"/>
      <c r="BA39" s="857" t="n"/>
      <c r="BB39" s="227" t="n"/>
      <c r="BC39" s="857" t="n"/>
      <c r="BD39" s="515" t="n">
        <v>0</v>
      </c>
      <c r="BE39" s="856" t="n"/>
      <c r="BF39" s="515" t="n">
        <v>0</v>
      </c>
      <c r="BG39" s="856" t="n"/>
      <c r="BH39" s="227" t="n"/>
      <c r="BI39" s="857" t="n"/>
      <c r="BJ39" s="227" t="n"/>
      <c r="BK39" s="857" t="n"/>
      <c r="BL39" s="227" t="n"/>
      <c r="BM39" s="857" t="n"/>
      <c r="BN39" s="227" t="n"/>
      <c r="BO39" s="857" t="n"/>
      <c r="BP39" s="515" t="n">
        <v>0</v>
      </c>
      <c r="BQ39" s="856" t="n"/>
      <c r="BR39" s="515" t="n">
        <v>0</v>
      </c>
      <c r="BS39" s="856" t="n"/>
      <c r="BT39" s="227" t="n"/>
      <c r="BU39" s="857" t="n"/>
      <c r="BV39" s="227" t="n"/>
      <c r="BW39" s="857" t="n"/>
      <c r="BX39" s="227" t="n"/>
      <c r="BY39" s="857" t="n"/>
      <c r="BZ39" s="227" t="n"/>
      <c r="CA39" s="857" t="n"/>
      <c r="CB39" s="515" t="n">
        <v>0</v>
      </c>
      <c r="CC39" s="856" t="n"/>
      <c r="CD39" s="227" t="n">
        <v>0</v>
      </c>
      <c r="CE39" s="857" t="n"/>
      <c r="CF39" s="838" t="n"/>
      <c r="CG39" s="838" t="n"/>
      <c r="CH39" s="838" t="n"/>
      <c r="CI39" s="838" t="n"/>
      <c r="CJ39" s="838" t="n"/>
      <c r="CK39" s="838" t="n"/>
      <c r="CL39" s="838" t="n"/>
      <c r="CM39" s="838" t="n"/>
      <c r="CN39" s="838" t="n"/>
      <c r="CO39" s="838" t="n"/>
    </row>
    <row r="40">
      <c r="A40" s="516" t="inlineStr">
        <is>
          <t>Писец</t>
        </is>
      </c>
      <c r="B40" s="505">
        <f>SUM(0,Z40,AN40,BD40,BP40,CB40)</f>
        <v/>
      </c>
      <c r="C40" s="856" t="n"/>
      <c r="D40" s="505">
        <f>SUM(N40,AB40,AP40,BF40,BR40,CD40)</f>
        <v/>
      </c>
      <c r="E40" s="856" t="n"/>
      <c r="F40" s="506">
        <f>0+Z40+AN40</f>
        <v/>
      </c>
      <c r="G40" s="856" t="n"/>
      <c r="H40" s="506">
        <f>N40+AB40+AP40</f>
        <v/>
      </c>
      <c r="I40" s="856" t="n"/>
      <c r="J40" s="506">
        <f>BD40+BP40+CB40</f>
        <v/>
      </c>
      <c r="K40" s="856" t="n"/>
      <c r="L40" s="506">
        <f>BF40+BR40+CD40</f>
        <v/>
      </c>
      <c r="M40" s="856" t="n"/>
      <c r="N40" s="515">
        <f>SUM(P40:Y40)</f>
        <v/>
      </c>
      <c r="O40" s="856" t="n"/>
      <c r="P40" s="226" t="n"/>
      <c r="Q40" s="857" t="n"/>
      <c r="R40" s="226" t="n"/>
      <c r="S40" s="857" t="n"/>
      <c r="T40" s="226" t="n"/>
      <c r="U40" s="857" t="n"/>
      <c r="V40" s="515" t="n">
        <v>0</v>
      </c>
      <c r="W40" s="856" t="n"/>
      <c r="X40" s="226" t="n"/>
      <c r="Y40" s="857" t="n"/>
      <c r="Z40" s="515" t="n">
        <v>0</v>
      </c>
      <c r="AA40" s="856" t="n"/>
      <c r="AB40" s="515" t="n">
        <v>0</v>
      </c>
      <c r="AC40" s="856" t="n"/>
      <c r="AD40" s="226" t="n"/>
      <c r="AE40" s="857" t="n"/>
      <c r="AF40" s="226" t="n"/>
      <c r="AG40" s="857" t="n"/>
      <c r="AH40" s="226" t="n"/>
      <c r="AI40" s="857" t="n"/>
      <c r="AJ40" s="226" t="n"/>
      <c r="AK40" s="857" t="n"/>
      <c r="AL40" s="226" t="n"/>
      <c r="AM40" s="857" t="n"/>
      <c r="AN40" s="515" t="n">
        <v>0</v>
      </c>
      <c r="AO40" s="856" t="n"/>
      <c r="AP40" s="515" t="n">
        <v>0</v>
      </c>
      <c r="AQ40" s="856" t="n"/>
      <c r="AR40" s="226" t="n"/>
      <c r="AS40" s="857" t="n"/>
      <c r="AT40" s="226" t="n"/>
      <c r="AU40" s="857" t="n"/>
      <c r="AV40" s="226" t="n"/>
      <c r="AW40" s="857" t="n"/>
      <c r="AX40" s="226" t="n"/>
      <c r="AY40" s="857" t="n"/>
      <c r="AZ40" s="226" t="n"/>
      <c r="BA40" s="857" t="n"/>
      <c r="BB40" s="226" t="n"/>
      <c r="BC40" s="857" t="n"/>
      <c r="BD40" s="515" t="n">
        <v>0</v>
      </c>
      <c r="BE40" s="856" t="n"/>
      <c r="BF40" s="515" t="n">
        <v>0</v>
      </c>
      <c r="BG40" s="856" t="n"/>
      <c r="BH40" s="226" t="n"/>
      <c r="BI40" s="857" t="n"/>
      <c r="BJ40" s="226" t="n"/>
      <c r="BK40" s="857" t="n"/>
      <c r="BL40" s="226" t="n"/>
      <c r="BM40" s="857" t="n"/>
      <c r="BN40" s="226" t="n"/>
      <c r="BO40" s="857" t="n"/>
      <c r="BP40" s="515" t="n">
        <v>0</v>
      </c>
      <c r="BQ40" s="856" t="n"/>
      <c r="BR40" s="515" t="n">
        <v>0</v>
      </c>
      <c r="BS40" s="856" t="n"/>
      <c r="BT40" s="226" t="n"/>
      <c r="BU40" s="857" t="n"/>
      <c r="BV40" s="226" t="n"/>
      <c r="BW40" s="857" t="n"/>
      <c r="BX40" s="226" t="n"/>
      <c r="BY40" s="857" t="n"/>
      <c r="BZ40" s="226" t="n"/>
      <c r="CA40" s="857" t="n"/>
      <c r="CB40" s="515" t="n">
        <v>0</v>
      </c>
      <c r="CC40" s="856" t="n"/>
      <c r="CD40" s="227" t="n">
        <v>0</v>
      </c>
      <c r="CE40" s="857" t="n"/>
      <c r="CF40" s="838" t="n"/>
      <c r="CG40" s="838" t="n"/>
      <c r="CH40" s="838" t="n"/>
      <c r="CI40" s="838" t="n"/>
      <c r="CJ40" s="838" t="n"/>
      <c r="CK40" s="838" t="n"/>
      <c r="CL40" s="838" t="n"/>
      <c r="CM40" s="838" t="n"/>
      <c r="CN40" s="838" t="n"/>
      <c r="CO40" s="838" t="n"/>
    </row>
    <row r="41">
      <c r="A41" s="516" t="inlineStr">
        <is>
          <t xml:space="preserve">Calltouch </t>
        </is>
      </c>
      <c r="B41" s="505">
        <f>SUM(0,Z41,AN41,BD41,BP41,CB41)</f>
        <v/>
      </c>
      <c r="C41" s="856" t="n"/>
      <c r="D41" s="505">
        <f>SUM(N41,AB41,AP41,BF41,BR41,CD41)</f>
        <v/>
      </c>
      <c r="E41" s="856" t="n"/>
      <c r="F41" s="506">
        <f>0+Z41+AN41</f>
        <v/>
      </c>
      <c r="G41" s="856" t="n"/>
      <c r="H41" s="506">
        <f>N41+AB41+AP41</f>
        <v/>
      </c>
      <c r="I41" s="856" t="n"/>
      <c r="J41" s="506">
        <f>BD41+BP41+CB41</f>
        <v/>
      </c>
      <c r="K41" s="856" t="n"/>
      <c r="L41" s="506">
        <f>BF41+BR41+CD41</f>
        <v/>
      </c>
      <c r="M41" s="856" t="n"/>
      <c r="N41" s="515">
        <f>SUM(P41:Y41)</f>
        <v/>
      </c>
      <c r="O41" s="856" t="n"/>
      <c r="P41" s="227" t="n"/>
      <c r="Q41" s="857" t="n"/>
      <c r="R41" s="227" t="n"/>
      <c r="S41" s="857" t="n"/>
      <c r="T41" s="227" t="n"/>
      <c r="U41" s="857" t="n"/>
      <c r="V41" s="515" t="n">
        <v>7500</v>
      </c>
      <c r="W41" s="856" t="n"/>
      <c r="X41" s="227" t="n"/>
      <c r="Y41" s="857" t="n"/>
      <c r="Z41" s="515" t="n">
        <v>0</v>
      </c>
      <c r="AA41" s="856" t="n"/>
      <c r="AB41" s="515" t="n">
        <v>0</v>
      </c>
      <c r="AC41" s="856" t="n"/>
      <c r="AD41" s="227" t="n"/>
      <c r="AE41" s="857" t="n"/>
      <c r="AF41" s="227" t="n"/>
      <c r="AG41" s="857" t="n"/>
      <c r="AH41" s="227" t="n"/>
      <c r="AI41" s="857" t="n"/>
      <c r="AJ41" s="227" t="n"/>
      <c r="AK41" s="857" t="n"/>
      <c r="AL41" s="227" t="n"/>
      <c r="AM41" s="857" t="n"/>
      <c r="AN41" s="515" t="n">
        <v>0</v>
      </c>
      <c r="AO41" s="856" t="n"/>
      <c r="AP41" s="515" t="n">
        <v>0</v>
      </c>
      <c r="AQ41" s="856" t="n"/>
      <c r="AR41" s="227" t="n"/>
      <c r="AS41" s="857" t="n"/>
      <c r="AT41" s="227" t="n"/>
      <c r="AU41" s="857" t="n"/>
      <c r="AV41" s="227" t="n"/>
      <c r="AW41" s="857" t="n"/>
      <c r="AX41" s="227" t="n"/>
      <c r="AY41" s="857" t="n"/>
      <c r="AZ41" s="227" t="n"/>
      <c r="BA41" s="857" t="n"/>
      <c r="BB41" s="227" t="n"/>
      <c r="BC41" s="857" t="n"/>
      <c r="BD41" s="515" t="n">
        <v>0</v>
      </c>
      <c r="BE41" s="856" t="n"/>
      <c r="BF41" s="515" t="n">
        <v>0</v>
      </c>
      <c r="BG41" s="856" t="n"/>
      <c r="BH41" s="227" t="n"/>
      <c r="BI41" s="857" t="n"/>
      <c r="BJ41" s="227" t="n"/>
      <c r="BK41" s="857" t="n"/>
      <c r="BL41" s="227" t="n"/>
      <c r="BM41" s="857" t="n"/>
      <c r="BN41" s="227" t="n"/>
      <c r="BO41" s="857" t="n"/>
      <c r="BP41" s="515" t="n">
        <v>0</v>
      </c>
      <c r="BQ41" s="856" t="n"/>
      <c r="BR41" s="515" t="n">
        <v>0</v>
      </c>
      <c r="BS41" s="856" t="n"/>
      <c r="BT41" s="227" t="n"/>
      <c r="BU41" s="857" t="n"/>
      <c r="BV41" s="227" t="n"/>
      <c r="BW41" s="857" t="n"/>
      <c r="BX41" s="227" t="n"/>
      <c r="BY41" s="857" t="n"/>
      <c r="BZ41" s="227" t="n"/>
      <c r="CA41" s="857" t="n"/>
      <c r="CB41" s="515" t="n">
        <v>0</v>
      </c>
      <c r="CC41" s="856" t="n"/>
      <c r="CD41" s="227" t="n">
        <v>0</v>
      </c>
      <c r="CE41" s="857" t="n"/>
      <c r="CF41" s="838" t="n"/>
      <c r="CG41" s="838" t="n"/>
      <c r="CH41" s="838" t="n"/>
      <c r="CI41" s="838" t="n"/>
      <c r="CJ41" s="838" t="n"/>
      <c r="CK41" s="838" t="n"/>
      <c r="CL41" s="838" t="n"/>
      <c r="CM41" s="838" t="n"/>
      <c r="CN41" s="838" t="n"/>
      <c r="CO41" s="838" t="n"/>
    </row>
    <row r="42">
      <c r="A42" s="516" t="inlineStr">
        <is>
          <t>Контент-рассылка</t>
        </is>
      </c>
      <c r="B42" s="505">
        <f>SUM(0,Z42,AN42,BD42,BP42,CB42)</f>
        <v/>
      </c>
      <c r="C42" s="856" t="n"/>
      <c r="D42" s="505">
        <f>SUM(N42,AB42,AP42,BF42,BR42,CD42)</f>
        <v/>
      </c>
      <c r="E42" s="856" t="n"/>
      <c r="F42" s="506">
        <f>0+Z42+AN42</f>
        <v/>
      </c>
      <c r="G42" s="856" t="n"/>
      <c r="H42" s="506">
        <f>N42+AB42+AP42</f>
        <v/>
      </c>
      <c r="I42" s="856" t="n"/>
      <c r="J42" s="506">
        <f>BD42+BP42+CB42</f>
        <v/>
      </c>
      <c r="K42" s="856" t="n"/>
      <c r="L42" s="506">
        <f>BF42+BR42+CD42</f>
        <v/>
      </c>
      <c r="M42" s="856" t="n"/>
      <c r="N42" s="515">
        <f>SUM(P42:Y42)</f>
        <v/>
      </c>
      <c r="O42" s="856" t="n"/>
      <c r="P42" s="227" t="n"/>
      <c r="Q42" s="857" t="n"/>
      <c r="R42" s="227" t="n"/>
      <c r="S42" s="857" t="n"/>
      <c r="T42" s="227" t="n"/>
      <c r="U42" s="857" t="n"/>
      <c r="V42" s="515" t="n">
        <v>0</v>
      </c>
      <c r="W42" s="856" t="n"/>
      <c r="X42" s="227" t="n"/>
      <c r="Y42" s="857" t="n"/>
      <c r="Z42" s="515" t="n">
        <v>0</v>
      </c>
      <c r="AA42" s="856" t="n"/>
      <c r="AB42" s="515" t="n">
        <v>0</v>
      </c>
      <c r="AC42" s="856" t="n"/>
      <c r="AD42" s="227" t="n"/>
      <c r="AE42" s="857" t="n"/>
      <c r="AF42" s="227" t="n"/>
      <c r="AG42" s="857" t="n"/>
      <c r="AH42" s="227" t="n"/>
      <c r="AI42" s="857" t="n"/>
      <c r="AJ42" s="227" t="n"/>
      <c r="AK42" s="857" t="n"/>
      <c r="AL42" s="227" t="n"/>
      <c r="AM42" s="857" t="n"/>
      <c r="AN42" s="515" t="n">
        <v>0</v>
      </c>
      <c r="AO42" s="856" t="n"/>
      <c r="AP42" s="515" t="n">
        <v>0</v>
      </c>
      <c r="AQ42" s="856" t="n"/>
      <c r="AR42" s="227" t="n"/>
      <c r="AS42" s="857" t="n"/>
      <c r="AT42" s="227" t="n"/>
      <c r="AU42" s="857" t="n"/>
      <c r="AV42" s="227" t="n"/>
      <c r="AW42" s="857" t="n"/>
      <c r="AX42" s="227" t="n"/>
      <c r="AY42" s="857" t="n"/>
      <c r="AZ42" s="227" t="n"/>
      <c r="BA42" s="857" t="n"/>
      <c r="BB42" s="227" t="n"/>
      <c r="BC42" s="857" t="n"/>
      <c r="BD42" s="515" t="n">
        <v>0</v>
      </c>
      <c r="BE42" s="856" t="n"/>
      <c r="BF42" s="515" t="n">
        <v>0</v>
      </c>
      <c r="BG42" s="856" t="n"/>
      <c r="BH42" s="227" t="n"/>
      <c r="BI42" s="857" t="n"/>
      <c r="BJ42" s="227" t="n"/>
      <c r="BK42" s="857" t="n"/>
      <c r="BL42" s="227" t="n"/>
      <c r="BM42" s="857" t="n"/>
      <c r="BN42" s="227" t="n"/>
      <c r="BO42" s="857" t="n"/>
      <c r="BP42" s="515" t="n">
        <v>0</v>
      </c>
      <c r="BQ42" s="856" t="n"/>
      <c r="BR42" s="515" t="n">
        <v>0</v>
      </c>
      <c r="BS42" s="856" t="n"/>
      <c r="BT42" s="227" t="n"/>
      <c r="BU42" s="857" t="n"/>
      <c r="BV42" s="227" t="n"/>
      <c r="BW42" s="857" t="n"/>
      <c r="BX42" s="227" t="n"/>
      <c r="BY42" s="857" t="n"/>
      <c r="BZ42" s="227" t="n"/>
      <c r="CA42" s="857" t="n"/>
      <c r="CB42" s="515" t="n">
        <v>0</v>
      </c>
      <c r="CC42" s="856" t="n"/>
      <c r="CD42" s="227" t="n">
        <v>0</v>
      </c>
      <c r="CE42" s="857" t="n"/>
      <c r="CF42" s="838" t="n"/>
      <c r="CG42" s="838" t="n"/>
      <c r="CH42" s="838" t="n"/>
      <c r="CI42" s="838" t="n"/>
      <c r="CJ42" s="838" t="n"/>
      <c r="CK42" s="838" t="n"/>
      <c r="CL42" s="838" t="n"/>
      <c r="CM42" s="838" t="n"/>
      <c r="CN42" s="838" t="n"/>
      <c r="CO42" s="838" t="n"/>
    </row>
    <row r="43">
      <c r="A43" s="516" t="inlineStr">
        <is>
          <t>Sendsay</t>
        </is>
      </c>
      <c r="B43" s="505">
        <f>SUM(0,Z43,AN43,BD43,BP43,CB43)</f>
        <v/>
      </c>
      <c r="C43" s="856" t="n"/>
      <c r="D43" s="505">
        <f>SUM(N43,AB43,AP43,BF43,BR43,CD43)</f>
        <v/>
      </c>
      <c r="E43" s="856" t="n"/>
      <c r="F43" s="506">
        <f>0+Z43+AN43</f>
        <v/>
      </c>
      <c r="G43" s="856" t="n"/>
      <c r="H43" s="506">
        <f>N43+AB43+AP43</f>
        <v/>
      </c>
      <c r="I43" s="856" t="n"/>
      <c r="J43" s="506">
        <f>BD43+BP43+CB43</f>
        <v/>
      </c>
      <c r="K43" s="856" t="n"/>
      <c r="L43" s="506">
        <f>BF43+BR43+CD43</f>
        <v/>
      </c>
      <c r="M43" s="856" t="n"/>
      <c r="N43" s="515">
        <f>SUM(P43:Y43)</f>
        <v/>
      </c>
      <c r="O43" s="856" t="n"/>
      <c r="P43" s="227" t="n"/>
      <c r="Q43" s="857" t="n"/>
      <c r="R43" s="227" t="n"/>
      <c r="S43" s="857" t="n"/>
      <c r="T43" s="227" t="n"/>
      <c r="U43" s="857" t="n"/>
      <c r="V43" s="515" t="n">
        <v>0</v>
      </c>
      <c r="W43" s="856" t="n"/>
      <c r="X43" s="227" t="n"/>
      <c r="Y43" s="857" t="n"/>
      <c r="Z43" s="515" t="n">
        <v>0</v>
      </c>
      <c r="AA43" s="856" t="n"/>
      <c r="AB43" s="515" t="n">
        <v>0</v>
      </c>
      <c r="AC43" s="856" t="n"/>
      <c r="AD43" s="227" t="n"/>
      <c r="AE43" s="857" t="n"/>
      <c r="AF43" s="227" t="n"/>
      <c r="AG43" s="857" t="n"/>
      <c r="AH43" s="227" t="n"/>
      <c r="AI43" s="857" t="n"/>
      <c r="AJ43" s="227" t="n"/>
      <c r="AK43" s="857" t="n"/>
      <c r="AL43" s="227" t="n"/>
      <c r="AM43" s="857" t="n"/>
      <c r="AN43" s="515" t="n">
        <v>0</v>
      </c>
      <c r="AO43" s="856" t="n"/>
      <c r="AP43" s="515" t="n">
        <v>0</v>
      </c>
      <c r="AQ43" s="856" t="n"/>
      <c r="AR43" s="227" t="n"/>
      <c r="AS43" s="857" t="n"/>
      <c r="AT43" s="227" t="n"/>
      <c r="AU43" s="857" t="n"/>
      <c r="AV43" s="227" t="n"/>
      <c r="AW43" s="857" t="n"/>
      <c r="AX43" s="227" t="n"/>
      <c r="AY43" s="857" t="n"/>
      <c r="AZ43" s="227" t="n"/>
      <c r="BA43" s="857" t="n"/>
      <c r="BB43" s="227" t="n"/>
      <c r="BC43" s="857" t="n"/>
      <c r="BD43" s="515" t="n">
        <v>0</v>
      </c>
      <c r="BE43" s="856" t="n"/>
      <c r="BF43" s="515" t="n">
        <v>0</v>
      </c>
      <c r="BG43" s="856" t="n"/>
      <c r="BH43" s="227" t="n"/>
      <c r="BI43" s="857" t="n"/>
      <c r="BJ43" s="227" t="n"/>
      <c r="BK43" s="857" t="n"/>
      <c r="BL43" s="227" t="n"/>
      <c r="BM43" s="857" t="n"/>
      <c r="BN43" s="227" t="n"/>
      <c r="BO43" s="857" t="n"/>
      <c r="BP43" s="515" t="n">
        <v>0</v>
      </c>
      <c r="BQ43" s="856" t="n"/>
      <c r="BR43" s="515" t="n">
        <v>0</v>
      </c>
      <c r="BS43" s="856" t="n"/>
      <c r="BT43" s="227" t="n"/>
      <c r="BU43" s="857" t="n"/>
      <c r="BV43" s="227" t="n"/>
      <c r="BW43" s="857" t="n"/>
      <c r="BX43" s="227" t="n"/>
      <c r="BY43" s="857" t="n"/>
      <c r="BZ43" s="227" t="n"/>
      <c r="CA43" s="857" t="n"/>
      <c r="CB43" s="515" t="n">
        <v>0</v>
      </c>
      <c r="CC43" s="856" t="n"/>
      <c r="CD43" s="227" t="n">
        <v>0</v>
      </c>
      <c r="CE43" s="857" t="n"/>
      <c r="CF43" s="838" t="n"/>
      <c r="CG43" s="838" t="n"/>
      <c r="CH43" s="838" t="n"/>
      <c r="CI43" s="838" t="n"/>
      <c r="CJ43" s="838" t="n"/>
      <c r="CK43" s="838" t="n"/>
      <c r="CL43" s="838" t="n"/>
      <c r="CM43" s="838" t="n"/>
      <c r="CN43" s="838" t="n"/>
      <c r="CO43" s="838" t="n"/>
    </row>
    <row r="44">
      <c r="A44" s="516" t="inlineStr">
        <is>
          <t>Marquiz</t>
        </is>
      </c>
      <c r="B44" s="505">
        <f>SUM(0,Z44,AN44,BD44,BP44,CB44)</f>
        <v/>
      </c>
      <c r="C44" s="856" t="n"/>
      <c r="D44" s="505">
        <f>SUM(N44,AB44,AP44,BF44,BR44,CD44)</f>
        <v/>
      </c>
      <c r="E44" s="856" t="n"/>
      <c r="F44" s="506">
        <f>0+Z44+AN44</f>
        <v/>
      </c>
      <c r="G44" s="856" t="n"/>
      <c r="H44" s="506">
        <f>N44+AB44+AP44</f>
        <v/>
      </c>
      <c r="I44" s="856" t="n"/>
      <c r="J44" s="506">
        <f>BD44+BP44+CB44</f>
        <v/>
      </c>
      <c r="K44" s="856" t="n"/>
      <c r="L44" s="506">
        <f>BF44+BR44+CD44</f>
        <v/>
      </c>
      <c r="M44" s="856" t="n"/>
      <c r="N44" s="515">
        <f>SUM(P44:Y44)</f>
        <v/>
      </c>
      <c r="O44" s="856" t="n"/>
      <c r="P44" s="227" t="n"/>
      <c r="Q44" s="857" t="n"/>
      <c r="R44" s="227" t="n"/>
      <c r="S44" s="857" t="n"/>
      <c r="T44" s="227" t="n"/>
      <c r="U44" s="857" t="n"/>
      <c r="V44" s="515" t="n">
        <v>0</v>
      </c>
      <c r="W44" s="856" t="n"/>
      <c r="X44" s="227" t="n"/>
      <c r="Y44" s="857" t="n"/>
      <c r="Z44" s="515" t="n">
        <v>0</v>
      </c>
      <c r="AA44" s="856" t="n"/>
      <c r="AB44" s="515" t="n">
        <v>0</v>
      </c>
      <c r="AC44" s="856" t="n"/>
      <c r="AD44" s="227" t="n"/>
      <c r="AE44" s="857" t="n"/>
      <c r="AF44" s="227" t="n"/>
      <c r="AG44" s="857" t="n"/>
      <c r="AH44" s="227" t="n"/>
      <c r="AI44" s="857" t="n"/>
      <c r="AJ44" s="227" t="n"/>
      <c r="AK44" s="857" t="n"/>
      <c r="AL44" s="227" t="n"/>
      <c r="AM44" s="857" t="n"/>
      <c r="AN44" s="515" t="n">
        <v>0</v>
      </c>
      <c r="AO44" s="856" t="n"/>
      <c r="AP44" s="515" t="n">
        <v>0</v>
      </c>
      <c r="AQ44" s="856" t="n"/>
      <c r="AR44" s="227" t="n"/>
      <c r="AS44" s="857" t="n"/>
      <c r="AT44" s="227" t="n"/>
      <c r="AU44" s="857" t="n"/>
      <c r="AV44" s="227" t="n"/>
      <c r="AW44" s="857" t="n"/>
      <c r="AX44" s="227" t="n"/>
      <c r="AY44" s="857" t="n"/>
      <c r="AZ44" s="227" t="n"/>
      <c r="BA44" s="857" t="n"/>
      <c r="BB44" s="227" t="n"/>
      <c r="BC44" s="857" t="n"/>
      <c r="BD44" s="515" t="n">
        <v>0</v>
      </c>
      <c r="BE44" s="856" t="n"/>
      <c r="BF44" s="515" t="n">
        <v>0</v>
      </c>
      <c r="BG44" s="856" t="n"/>
      <c r="BH44" s="227" t="n"/>
      <c r="BI44" s="857" t="n"/>
      <c r="BJ44" s="227" t="n"/>
      <c r="BK44" s="857" t="n"/>
      <c r="BL44" s="227" t="n"/>
      <c r="BM44" s="857" t="n"/>
      <c r="BN44" s="227" t="n"/>
      <c r="BO44" s="857" t="n"/>
      <c r="BP44" s="515" t="n">
        <v>0</v>
      </c>
      <c r="BQ44" s="856" t="n"/>
      <c r="BR44" s="515" t="n">
        <v>0</v>
      </c>
      <c r="BS44" s="856" t="n"/>
      <c r="BT44" s="227" t="n"/>
      <c r="BU44" s="857" t="n"/>
      <c r="BV44" s="227" t="n"/>
      <c r="BW44" s="857" t="n"/>
      <c r="BX44" s="227" t="n"/>
      <c r="BY44" s="857" t="n"/>
      <c r="BZ44" s="227" t="n"/>
      <c r="CA44" s="857" t="n"/>
      <c r="CB44" s="515" t="n">
        <v>0</v>
      </c>
      <c r="CC44" s="856" t="n"/>
      <c r="CD44" s="227" t="n">
        <v>0</v>
      </c>
      <c r="CE44" s="857" t="n"/>
      <c r="CF44" s="838" t="n"/>
      <c r="CG44" s="838" t="n"/>
      <c r="CH44" s="838" t="n"/>
      <c r="CI44" s="838" t="n"/>
      <c r="CJ44" s="838" t="n"/>
      <c r="CK44" s="838" t="n"/>
      <c r="CL44" s="838" t="n"/>
      <c r="CM44" s="838" t="n"/>
      <c r="CN44" s="838" t="n"/>
      <c r="CO44" s="838" t="n"/>
    </row>
    <row r="45">
      <c r="A45" s="516" t="inlineStr">
        <is>
          <t>Telegram Premium</t>
        </is>
      </c>
      <c r="B45" s="505">
        <f>SUM(0,Z45,AN45,BD45,BP45,CB45)</f>
        <v/>
      </c>
      <c r="C45" s="856" t="n"/>
      <c r="D45" s="505">
        <f>SUM(N45,AB45,AP45,BF45,BR45,CD45)</f>
        <v/>
      </c>
      <c r="E45" s="856" t="n"/>
      <c r="F45" s="506">
        <f>0+Z45+AN45</f>
        <v/>
      </c>
      <c r="G45" s="856" t="n"/>
      <c r="H45" s="506">
        <f>N45+AB45+AP45</f>
        <v/>
      </c>
      <c r="I45" s="856" t="n"/>
      <c r="J45" s="506">
        <f>BD45+BP45+CB45</f>
        <v/>
      </c>
      <c r="K45" s="856" t="n"/>
      <c r="L45" s="506">
        <f>BF45+BR45+CD45</f>
        <v/>
      </c>
      <c r="M45" s="856" t="n"/>
      <c r="N45" s="515">
        <f>SUM(P45:Y45)</f>
        <v/>
      </c>
      <c r="O45" s="856" t="n"/>
      <c r="P45" s="226" t="n"/>
      <c r="Q45" s="857" t="n"/>
      <c r="R45" s="226" t="n"/>
      <c r="S45" s="857" t="n"/>
      <c r="T45" s="226" t="n"/>
      <c r="U45" s="857" t="n"/>
      <c r="V45" s="515" t="n">
        <v>0</v>
      </c>
      <c r="W45" s="856" t="n"/>
      <c r="X45" s="226" t="n"/>
      <c r="Y45" s="857" t="n"/>
      <c r="Z45" s="515" t="n">
        <v>0</v>
      </c>
      <c r="AA45" s="856" t="n"/>
      <c r="AB45" s="515" t="n">
        <v>0</v>
      </c>
      <c r="AC45" s="856" t="n"/>
      <c r="AD45" s="226" t="n"/>
      <c r="AE45" s="857" t="n"/>
      <c r="AF45" s="226" t="n"/>
      <c r="AG45" s="857" t="n"/>
      <c r="AH45" s="226" t="n"/>
      <c r="AI45" s="857" t="n"/>
      <c r="AJ45" s="226" t="n"/>
      <c r="AK45" s="857" t="n"/>
      <c r="AL45" s="226" t="n"/>
      <c r="AM45" s="857" t="n"/>
      <c r="AN45" s="515" t="n">
        <v>0</v>
      </c>
      <c r="AO45" s="856" t="n"/>
      <c r="AP45" s="515" t="n">
        <v>0</v>
      </c>
      <c r="AQ45" s="856" t="n"/>
      <c r="AR45" s="226" t="n"/>
      <c r="AS45" s="857" t="n"/>
      <c r="AT45" s="226" t="n"/>
      <c r="AU45" s="857" t="n"/>
      <c r="AV45" s="226" t="n"/>
      <c r="AW45" s="857" t="n"/>
      <c r="AX45" s="226" t="n"/>
      <c r="AY45" s="857" t="n"/>
      <c r="AZ45" s="226" t="n"/>
      <c r="BA45" s="857" t="n"/>
      <c r="BB45" s="226" t="n"/>
      <c r="BC45" s="857" t="n"/>
      <c r="BD45" s="515" t="n">
        <v>0</v>
      </c>
      <c r="BE45" s="856" t="n"/>
      <c r="BF45" s="515" t="n">
        <v>0</v>
      </c>
      <c r="BG45" s="856" t="n"/>
      <c r="BH45" s="226" t="n"/>
      <c r="BI45" s="857" t="n"/>
      <c r="BJ45" s="226" t="n"/>
      <c r="BK45" s="857" t="n"/>
      <c r="BL45" s="226" t="n"/>
      <c r="BM45" s="857" t="n"/>
      <c r="BN45" s="226" t="n"/>
      <c r="BO45" s="857" t="n"/>
      <c r="BP45" s="515" t="n">
        <v>0</v>
      </c>
      <c r="BQ45" s="856" t="n"/>
      <c r="BR45" s="515" t="n">
        <v>0</v>
      </c>
      <c r="BS45" s="856" t="n"/>
      <c r="BT45" s="226" t="n"/>
      <c r="BU45" s="857" t="n"/>
      <c r="BV45" s="226" t="n"/>
      <c r="BW45" s="857" t="n"/>
      <c r="BX45" s="226" t="n"/>
      <c r="BY45" s="857" t="n"/>
      <c r="BZ45" s="226" t="n"/>
      <c r="CA45" s="857" t="n"/>
      <c r="CB45" s="515" t="n">
        <v>0</v>
      </c>
      <c r="CC45" s="856" t="n"/>
      <c r="CD45" s="227" t="n">
        <v>0</v>
      </c>
      <c r="CE45" s="857" t="n"/>
      <c r="CF45" s="838" t="n"/>
      <c r="CG45" s="838" t="n"/>
      <c r="CH45" s="838" t="n"/>
      <c r="CI45" s="838" t="n"/>
      <c r="CJ45" s="838" t="n"/>
      <c r="CK45" s="838" t="n"/>
      <c r="CL45" s="838" t="n"/>
      <c r="CM45" s="838" t="n"/>
      <c r="CN45" s="838" t="n"/>
      <c r="CO45" s="838" t="n"/>
    </row>
    <row r="46">
      <c r="A46" s="516" t="inlineStr">
        <is>
          <t>Stripo</t>
        </is>
      </c>
      <c r="B46" s="505">
        <f>SUM(0,Z46,AN46,BD46,BP46,CB46)</f>
        <v/>
      </c>
      <c r="C46" s="856" t="n"/>
      <c r="D46" s="505">
        <f>SUM(N46,AB46,AP46,BF46,BR46,CD46)</f>
        <v/>
      </c>
      <c r="E46" s="856" t="n"/>
      <c r="F46" s="191" t="n"/>
      <c r="G46" s="191" t="n"/>
      <c r="H46" s="191" t="n"/>
      <c r="I46" s="191" t="n"/>
      <c r="J46" s="191" t="n"/>
      <c r="K46" s="191" t="n"/>
      <c r="L46" s="191" t="n"/>
      <c r="M46" s="191" t="n"/>
      <c r="N46" s="515">
        <f>SUM(P46:Y46)</f>
        <v/>
      </c>
      <c r="O46" s="856" t="n"/>
      <c r="P46" s="227" t="n"/>
      <c r="Q46" s="857" t="n"/>
      <c r="R46" s="227" t="n"/>
      <c r="S46" s="857" t="n"/>
      <c r="T46" s="227" t="n"/>
      <c r="U46" s="857" t="n"/>
      <c r="V46" s="515" t="n">
        <v>0</v>
      </c>
      <c r="W46" s="856" t="n"/>
      <c r="X46" s="227" t="n"/>
      <c r="Y46" s="857" t="n"/>
      <c r="Z46" s="515" t="n">
        <v>0</v>
      </c>
      <c r="AA46" s="856" t="n"/>
      <c r="AB46" s="515" t="n">
        <v>0</v>
      </c>
      <c r="AC46" s="856" t="n"/>
      <c r="AD46" s="227" t="n"/>
      <c r="AE46" s="857" t="n"/>
      <c r="AF46" s="227" t="n"/>
      <c r="AG46" s="857" t="n"/>
      <c r="AH46" s="227" t="n"/>
      <c r="AI46" s="857" t="n"/>
      <c r="AJ46" s="227" t="n"/>
      <c r="AK46" s="857" t="n"/>
      <c r="AL46" s="227" t="n"/>
      <c r="AM46" s="857" t="n"/>
      <c r="AN46" s="515" t="n">
        <v>0</v>
      </c>
      <c r="AO46" s="856" t="n"/>
      <c r="AP46" s="515" t="n">
        <v>0</v>
      </c>
      <c r="AQ46" s="856" t="n"/>
      <c r="AR46" s="227" t="n"/>
      <c r="AS46" s="857" t="n"/>
      <c r="AT46" s="227" t="n"/>
      <c r="AU46" s="857" t="n"/>
      <c r="AV46" s="227" t="n"/>
      <c r="AW46" s="857" t="n"/>
      <c r="AX46" s="227" t="n"/>
      <c r="AY46" s="857" t="n"/>
      <c r="AZ46" s="227" t="n"/>
      <c r="BA46" s="857" t="n"/>
      <c r="BB46" s="227" t="n"/>
      <c r="BC46" s="857" t="n"/>
      <c r="BD46" s="515" t="n">
        <v>0</v>
      </c>
      <c r="BE46" s="856" t="n"/>
      <c r="BF46" s="515" t="n">
        <v>0</v>
      </c>
      <c r="BG46" s="856" t="n"/>
      <c r="BH46" s="227" t="n"/>
      <c r="BI46" s="857" t="n"/>
      <c r="BJ46" s="227" t="n"/>
      <c r="BK46" s="857" t="n"/>
      <c r="BL46" s="227" t="n"/>
      <c r="BM46" s="857" t="n"/>
      <c r="BN46" s="227" t="n"/>
      <c r="BO46" s="857" t="n"/>
      <c r="BP46" s="515" t="n">
        <v>0</v>
      </c>
      <c r="BQ46" s="856" t="n"/>
      <c r="BR46" s="515" t="n">
        <v>0</v>
      </c>
      <c r="BS46" s="856" t="n"/>
      <c r="BT46" s="227" t="n"/>
      <c r="BU46" s="857" t="n"/>
      <c r="BV46" s="227" t="n"/>
      <c r="BW46" s="857" t="n"/>
      <c r="BX46" s="227" t="n"/>
      <c r="BY46" s="857" t="n"/>
      <c r="BZ46" s="227" t="n"/>
      <c r="CA46" s="857" t="n"/>
      <c r="CB46" s="515" t="n">
        <v>0</v>
      </c>
      <c r="CC46" s="856" t="n"/>
      <c r="CD46" s="227" t="n">
        <v>0</v>
      </c>
      <c r="CE46" s="857" t="n"/>
      <c r="CF46" s="838" t="n"/>
      <c r="CG46" s="838" t="n"/>
      <c r="CH46" s="838" t="n"/>
      <c r="CI46" s="838" t="n"/>
      <c r="CJ46" s="838" t="n"/>
      <c r="CK46" s="838" t="n"/>
      <c r="CL46" s="838" t="n"/>
      <c r="CM46" s="838" t="n"/>
      <c r="CN46" s="838" t="n"/>
      <c r="CO46" s="838" t="n"/>
    </row>
    <row r="47">
      <c r="A47" s="516" t="inlineStr">
        <is>
          <t xml:space="preserve">Tilda </t>
        </is>
      </c>
      <c r="B47" s="505">
        <f>SUM(0,Z47,AN47,BD47,BP47,CB47)</f>
        <v/>
      </c>
      <c r="C47" s="856" t="n"/>
      <c r="D47" s="505">
        <f>SUM(N47,AB47,AP47,BF47,BR47,CD47)</f>
        <v/>
      </c>
      <c r="E47" s="856" t="n"/>
      <c r="F47" s="506">
        <f>0+Z47+AN47</f>
        <v/>
      </c>
      <c r="G47" s="856" t="n"/>
      <c r="H47" s="506">
        <f>N47+AB47+AP47</f>
        <v/>
      </c>
      <c r="I47" s="856" t="n"/>
      <c r="J47" s="506">
        <f>BD47+BP47+CB47</f>
        <v/>
      </c>
      <c r="K47" s="856" t="n"/>
      <c r="L47" s="506">
        <f>BF47+BR47+CD47</f>
        <v/>
      </c>
      <c r="M47" s="856" t="n"/>
      <c r="N47" s="515">
        <f>SUM(P47:Y47)</f>
        <v/>
      </c>
      <c r="O47" s="856" t="n"/>
      <c r="P47" s="227" t="n"/>
      <c r="Q47" s="857" t="n"/>
      <c r="R47" s="227" t="n"/>
      <c r="S47" s="857" t="n"/>
      <c r="T47" s="227" t="n"/>
      <c r="U47" s="857" t="n"/>
      <c r="V47" s="515" t="n">
        <v>12000</v>
      </c>
      <c r="W47" s="856" t="n"/>
      <c r="X47" s="227" t="n"/>
      <c r="Y47" s="857" t="n"/>
      <c r="Z47" s="515" t="n">
        <v>0</v>
      </c>
      <c r="AA47" s="856" t="n"/>
      <c r="AB47" s="515" t="n">
        <v>0</v>
      </c>
      <c r="AC47" s="856" t="n"/>
      <c r="AD47" s="227" t="n"/>
      <c r="AE47" s="857" t="n"/>
      <c r="AF47" s="227" t="n"/>
      <c r="AG47" s="857" t="n"/>
      <c r="AH47" s="227" t="n"/>
      <c r="AI47" s="857" t="n"/>
      <c r="AJ47" s="227" t="n"/>
      <c r="AK47" s="857" t="n"/>
      <c r="AL47" s="227" t="n"/>
      <c r="AM47" s="857" t="n"/>
      <c r="AN47" s="515" t="n">
        <v>0</v>
      </c>
      <c r="AO47" s="856" t="n"/>
      <c r="AP47" s="515" t="n">
        <v>0</v>
      </c>
      <c r="AQ47" s="856" t="n"/>
      <c r="AR47" s="227" t="n"/>
      <c r="AS47" s="857" t="n"/>
      <c r="AT47" s="227" t="n"/>
      <c r="AU47" s="857" t="n"/>
      <c r="AV47" s="227" t="n"/>
      <c r="AW47" s="857" t="n"/>
      <c r="AX47" s="227" t="n"/>
      <c r="AY47" s="857" t="n"/>
      <c r="AZ47" s="227" t="n"/>
      <c r="BA47" s="857" t="n"/>
      <c r="BB47" s="227" t="n"/>
      <c r="BC47" s="857" t="n"/>
      <c r="BD47" s="515" t="n">
        <v>0</v>
      </c>
      <c r="BE47" s="856" t="n"/>
      <c r="BF47" s="515" t="n">
        <v>0</v>
      </c>
      <c r="BG47" s="856" t="n"/>
      <c r="BH47" s="227" t="n"/>
      <c r="BI47" s="857" t="n"/>
      <c r="BJ47" s="227" t="n"/>
      <c r="BK47" s="857" t="n"/>
      <c r="BL47" s="227" t="n"/>
      <c r="BM47" s="857" t="n"/>
      <c r="BN47" s="227" t="n"/>
      <c r="BO47" s="857" t="n"/>
      <c r="BP47" s="515" t="n">
        <v>0</v>
      </c>
      <c r="BQ47" s="856" t="n"/>
      <c r="BR47" s="515" t="n">
        <v>0</v>
      </c>
      <c r="BS47" s="856" t="n"/>
      <c r="BT47" s="227" t="n"/>
      <c r="BU47" s="857" t="n"/>
      <c r="BV47" s="227" t="n"/>
      <c r="BW47" s="857" t="n"/>
      <c r="BX47" s="227" t="n"/>
      <c r="BY47" s="857" t="n"/>
      <c r="BZ47" s="227" t="n"/>
      <c r="CA47" s="857" t="n"/>
      <c r="CB47" s="515" t="n">
        <v>0</v>
      </c>
      <c r="CC47" s="856" t="n"/>
      <c r="CD47" s="227" t="n">
        <v>0</v>
      </c>
      <c r="CE47" s="857" t="n"/>
      <c r="CF47" s="838" t="n"/>
      <c r="CG47" s="838" t="n"/>
      <c r="CH47" s="838" t="n"/>
      <c r="CI47" s="838" t="n"/>
      <c r="CJ47" s="838" t="n"/>
      <c r="CK47" s="838" t="n"/>
      <c r="CL47" s="838" t="n"/>
      <c r="CM47" s="838" t="n"/>
      <c r="CN47" s="838" t="n"/>
      <c r="CO47" s="838" t="n"/>
    </row>
    <row r="48">
      <c r="A48" s="516" t="inlineStr">
        <is>
          <t>Вебинар</t>
        </is>
      </c>
      <c r="B48" s="505">
        <f>SUM(0,Z48,AN48,BD48,BP48,CB48)</f>
        <v/>
      </c>
      <c r="C48" s="856" t="n"/>
      <c r="D48" s="505">
        <f>SUM(N48,AB48,AP48,BF48,BR48,CD48)</f>
        <v/>
      </c>
      <c r="E48" s="856" t="n"/>
      <c r="F48" s="506">
        <f>0+Z48+AN48</f>
        <v/>
      </c>
      <c r="G48" s="856" t="n"/>
      <c r="H48" s="506">
        <f>N48+AB48+AP48</f>
        <v/>
      </c>
      <c r="I48" s="856" t="n"/>
      <c r="J48" s="506">
        <f>BD48+BP48+CB48</f>
        <v/>
      </c>
      <c r="K48" s="856" t="n"/>
      <c r="L48" s="506">
        <f>BF48+BR48+CD48</f>
        <v/>
      </c>
      <c r="M48" s="856" t="n"/>
      <c r="N48" s="515">
        <f>SUM(P48:Y48)</f>
        <v/>
      </c>
      <c r="O48" s="856" t="n"/>
      <c r="P48" s="227" t="n"/>
      <c r="Q48" s="857" t="n"/>
      <c r="R48" s="227" t="n"/>
      <c r="S48" s="857" t="n"/>
      <c r="T48" s="227" t="n"/>
      <c r="U48" s="857" t="n"/>
      <c r="V48" s="515" t="n">
        <v>0</v>
      </c>
      <c r="W48" s="856" t="n"/>
      <c r="X48" s="227" t="n"/>
      <c r="Y48" s="857" t="n"/>
      <c r="Z48" s="226" t="n"/>
      <c r="AA48" s="857" t="n"/>
      <c r="AB48" s="227" t="n"/>
      <c r="AC48" s="857" t="n"/>
      <c r="AD48" s="509" t="n"/>
      <c r="AE48" s="509" t="n"/>
      <c r="AF48" s="509" t="n"/>
      <c r="AG48" s="509" t="n"/>
      <c r="AH48" s="509" t="n"/>
      <c r="AI48" s="509" t="n"/>
      <c r="AJ48" s="509" t="n"/>
      <c r="AK48" s="509" t="n"/>
      <c r="AL48" s="509" t="n"/>
      <c r="AM48" s="509" t="n"/>
      <c r="AN48" s="226" t="n"/>
      <c r="AO48" s="226" t="n"/>
      <c r="AP48" s="227" t="n"/>
      <c r="AQ48" s="857" t="n"/>
      <c r="AR48" s="508" t="n"/>
      <c r="AS48" s="859" t="n"/>
      <c r="AT48" s="517" t="n"/>
      <c r="AU48" s="857" t="n"/>
      <c r="AV48" s="509" t="n"/>
      <c r="AW48" s="859" t="n"/>
      <c r="AX48" s="517" t="n"/>
      <c r="AY48" s="857" t="n"/>
      <c r="AZ48" s="509" t="n"/>
      <c r="BA48" s="859" t="n"/>
      <c r="BB48" s="517" t="n"/>
      <c r="BC48" s="857" t="n"/>
      <c r="BD48" s="518" t="n"/>
      <c r="BE48" s="857" t="n"/>
      <c r="BF48" s="227" t="n"/>
      <c r="BG48" s="857" t="n"/>
      <c r="BH48" s="509" t="n"/>
      <c r="BI48" s="509" t="n"/>
      <c r="BJ48" s="509" t="n"/>
      <c r="BK48" s="509" t="n"/>
      <c r="BL48" s="509" t="n"/>
      <c r="BM48" s="509" t="n"/>
      <c r="BN48" s="509" t="n"/>
      <c r="BO48" s="509" t="n"/>
      <c r="BP48" s="226" t="n"/>
      <c r="BQ48" s="226" t="n"/>
      <c r="BR48" s="228" t="n"/>
      <c r="BS48" s="228" t="n"/>
      <c r="BT48" s="509" t="n"/>
      <c r="BU48" s="509" t="n"/>
      <c r="BV48" s="509" t="n"/>
      <c r="BW48" s="509" t="n"/>
      <c r="BX48" s="509" t="n"/>
      <c r="BY48" s="509" t="n"/>
      <c r="BZ48" s="509" t="n"/>
      <c r="CA48" s="509" t="n"/>
      <c r="CB48" s="226" t="n"/>
      <c r="CC48" s="226" t="n"/>
      <c r="CD48" s="227" t="n"/>
      <c r="CE48" s="227" t="n"/>
      <c r="CF48" s="838" t="n"/>
      <c r="CG48" s="838" t="n"/>
      <c r="CH48" s="838" t="n"/>
      <c r="CI48" s="838" t="n"/>
      <c r="CJ48" s="838" t="n"/>
      <c r="CK48" s="838" t="n"/>
      <c r="CL48" s="838" t="n"/>
      <c r="CM48" s="838" t="n"/>
      <c r="CN48" s="838" t="n"/>
      <c r="CO48" s="838" t="n"/>
    </row>
    <row r="49" ht="27.75" customHeight="1" s="414">
      <c r="A49" s="519" t="n"/>
      <c r="B49" s="455" t="inlineStr">
        <is>
          <t>Квота</t>
        </is>
      </c>
      <c r="C49" s="856" t="n"/>
      <c r="D49" s="456" t="inlineStr">
        <is>
          <t>Факт</t>
        </is>
      </c>
      <c r="E49" s="856" t="n"/>
      <c r="F49" s="455" t="inlineStr">
        <is>
          <t>Квота</t>
        </is>
      </c>
      <c r="G49" s="856" t="n"/>
      <c r="H49" s="456" t="inlineStr">
        <is>
          <t>Факт</t>
        </is>
      </c>
      <c r="I49" s="856" t="n"/>
      <c r="J49" s="455" t="inlineStr">
        <is>
          <t>Квота</t>
        </is>
      </c>
      <c r="K49" s="856" t="n"/>
      <c r="L49" s="456" t="inlineStr">
        <is>
          <t>Факт</t>
        </is>
      </c>
      <c r="M49" s="856" t="n"/>
      <c r="N49" s="456" t="inlineStr">
        <is>
          <t>Факт</t>
        </is>
      </c>
      <c r="O49" s="856" t="n"/>
      <c r="P49" s="457" t="inlineStr">
        <is>
          <t>30.06 - 06.07</t>
        </is>
      </c>
      <c r="Q49" s="856" t="n"/>
      <c r="R49" s="457" t="inlineStr">
        <is>
          <t>07.07 - 13.07</t>
        </is>
      </c>
      <c r="S49" s="856" t="n"/>
      <c r="T49" s="457" t="inlineStr">
        <is>
          <t>14.07 - 20.07</t>
        </is>
      </c>
      <c r="U49" s="856" t="n"/>
      <c r="V49" s="457" t="inlineStr">
        <is>
          <t>21.07 - 27.07</t>
        </is>
      </c>
      <c r="W49" s="856" t="n"/>
      <c r="X49" s="457" t="inlineStr">
        <is>
          <t>28.07 - 03.08</t>
        </is>
      </c>
      <c r="Y49" s="856" t="n"/>
      <c r="Z49" s="455" t="inlineStr">
        <is>
          <t>Квота</t>
        </is>
      </c>
      <c r="AA49" s="856" t="n"/>
      <c r="AB49" s="456" t="inlineStr">
        <is>
          <t>Факт</t>
        </is>
      </c>
      <c r="AC49" s="856" t="n"/>
      <c r="AD49" s="457" t="inlineStr">
        <is>
          <t>01.08 - 04.08</t>
        </is>
      </c>
      <c r="AE49" s="856" t="n"/>
      <c r="AF49" s="457" t="inlineStr">
        <is>
          <t>05.08 - 11.08</t>
        </is>
      </c>
      <c r="AG49" s="856" t="n"/>
      <c r="AH49" s="457" t="inlineStr">
        <is>
          <t>12.08 - 18.08</t>
        </is>
      </c>
      <c r="AI49" s="856" t="n"/>
      <c r="AJ49" s="457" t="inlineStr">
        <is>
          <t>19.08 - 25.08</t>
        </is>
      </c>
      <c r="AK49" s="856" t="n"/>
      <c r="AL49" s="458" t="n"/>
      <c r="AM49" s="857" t="n"/>
      <c r="AN49" s="455" t="inlineStr">
        <is>
          <t>Квота</t>
        </is>
      </c>
      <c r="AO49" s="856" t="n"/>
      <c r="AP49" s="456" t="inlineStr">
        <is>
          <t>Факт</t>
        </is>
      </c>
      <c r="AQ49" s="856" t="n"/>
      <c r="AR49" s="457" t="inlineStr">
        <is>
          <t>01-07.09</t>
        </is>
      </c>
      <c r="AS49" s="856" t="n"/>
      <c r="AT49" s="457" t="inlineStr">
        <is>
          <t>08.09 - 14.09</t>
        </is>
      </c>
      <c r="AU49" s="856" t="n"/>
      <c r="AV49" s="457" t="inlineStr">
        <is>
          <t>15.09 - 21.09</t>
        </is>
      </c>
      <c r="AW49" s="856" t="n"/>
      <c r="AX49" s="457" t="inlineStr">
        <is>
          <t>22.09 - 28.09</t>
        </is>
      </c>
      <c r="AY49" s="856" t="n"/>
      <c r="AZ49" s="457" t="inlineStr">
        <is>
          <t>29.09 - 05.10</t>
        </is>
      </c>
      <c r="BA49" s="856" t="n"/>
      <c r="BB49" s="459" t="n">
        <v>45930</v>
      </c>
      <c r="BC49" s="856" t="n"/>
      <c r="BD49" s="455" t="inlineStr">
        <is>
          <t>Квота</t>
        </is>
      </c>
      <c r="BE49" s="856" t="n"/>
      <c r="BF49" s="456" t="inlineStr">
        <is>
          <t>Факт</t>
        </is>
      </c>
      <c r="BG49" s="856" t="n"/>
      <c r="BH49" s="457" t="inlineStr">
        <is>
          <t>01.10 - 06.10</t>
        </is>
      </c>
      <c r="BI49" s="856" t="n"/>
      <c r="BJ49" s="457" t="inlineStr">
        <is>
          <t>07.10 - 13.10</t>
        </is>
      </c>
      <c r="BK49" s="856" t="n"/>
      <c r="BL49" s="457" t="inlineStr">
        <is>
          <t>14.10 - 20.10</t>
        </is>
      </c>
      <c r="BM49" s="856" t="n"/>
      <c r="BN49" s="457" t="inlineStr">
        <is>
          <t>21.10 - 27.10</t>
        </is>
      </c>
      <c r="BO49" s="856" t="n"/>
      <c r="BP49" s="455" t="inlineStr">
        <is>
          <t>Квота</t>
        </is>
      </c>
      <c r="BQ49" s="856" t="n"/>
      <c r="BR49" s="456" t="inlineStr">
        <is>
          <t>Факт</t>
        </is>
      </c>
      <c r="BS49" s="856" t="n"/>
      <c r="BT49" s="457" t="inlineStr">
        <is>
          <t>01.11 - 03.11</t>
        </is>
      </c>
      <c r="BU49" s="856" t="n"/>
      <c r="BV49" s="457" t="inlineStr">
        <is>
          <t>04.11 - 10.11</t>
        </is>
      </c>
      <c r="BW49" s="856" t="n"/>
      <c r="BX49" s="457" t="inlineStr">
        <is>
          <t>11.11 - 17.11</t>
        </is>
      </c>
      <c r="BY49" s="856" t="n"/>
      <c r="BZ49" s="457" t="inlineStr">
        <is>
          <t>18.11 - 24.11</t>
        </is>
      </c>
      <c r="CA49" s="856" t="n"/>
      <c r="CB49" s="455" t="inlineStr">
        <is>
          <t>Квота</t>
        </is>
      </c>
      <c r="CC49" s="856" t="n"/>
      <c r="CD49" s="418" t="inlineStr">
        <is>
          <t>Факт</t>
        </is>
      </c>
      <c r="CE49" s="857" t="n"/>
      <c r="CF49" s="838" t="n"/>
      <c r="CG49" s="838" t="n"/>
      <c r="CH49" s="838" t="n"/>
      <c r="CI49" s="838" t="n"/>
      <c r="CJ49" s="838" t="n"/>
      <c r="CK49" s="838" t="n"/>
      <c r="CL49" s="838" t="n"/>
      <c r="CM49" s="838" t="n"/>
      <c r="CN49" s="838" t="n"/>
      <c r="CO49" s="838" t="n"/>
    </row>
    <row r="50" ht="22.5" customHeight="1" s="414">
      <c r="A50" s="520" t="inlineStr">
        <is>
          <t>Всего на ФОТ:</t>
        </is>
      </c>
      <c r="B50" s="505">
        <f>SUM(B51:C52)</f>
        <v/>
      </c>
      <c r="C50" s="856" t="n"/>
      <c r="D50" s="505">
        <f>D52+D51</f>
        <v/>
      </c>
      <c r="E50" s="856" t="n"/>
      <c r="F50" s="505">
        <f>F52+F51</f>
        <v/>
      </c>
      <c r="G50" s="856" t="n"/>
      <c r="H50" s="505">
        <f>H52+H51</f>
        <v/>
      </c>
      <c r="I50" s="856" t="n"/>
      <c r="J50" s="505">
        <f>J52+J51</f>
        <v/>
      </c>
      <c r="K50" s="856" t="n"/>
      <c r="L50" s="505">
        <f>L52+L51</f>
        <v/>
      </c>
      <c r="M50" s="856" t="n"/>
      <c r="N50" s="521">
        <f>N52+N51</f>
        <v/>
      </c>
      <c r="O50" s="856" t="n"/>
      <c r="P50" s="521">
        <f>P52+P51</f>
        <v/>
      </c>
      <c r="Q50" s="856" t="n"/>
      <c r="R50" s="521">
        <f>R52+R51</f>
        <v/>
      </c>
      <c r="S50" s="856" t="n"/>
      <c r="T50" s="521">
        <f>T52+T51</f>
        <v/>
      </c>
      <c r="U50" s="856" t="n"/>
      <c r="V50" s="521">
        <f>V52+V51</f>
        <v/>
      </c>
      <c r="W50" s="856" t="n"/>
      <c r="X50" s="521">
        <f>X52+X51</f>
        <v/>
      </c>
      <c r="Y50" s="856" t="n"/>
      <c r="Z50" s="521">
        <f>Z52+Z51</f>
        <v/>
      </c>
      <c r="AA50" s="856" t="n"/>
      <c r="AB50" s="521">
        <f>AB52+AB51</f>
        <v/>
      </c>
      <c r="AC50" s="856" t="n"/>
      <c r="AD50" s="521">
        <f>AD52+AD51</f>
        <v/>
      </c>
      <c r="AE50" s="856" t="n"/>
      <c r="AF50" s="521">
        <f>AF52+AF51</f>
        <v/>
      </c>
      <c r="AG50" s="856" t="n"/>
      <c r="AH50" s="521">
        <f>AH52+AH51</f>
        <v/>
      </c>
      <c r="AI50" s="856" t="n"/>
      <c r="AJ50" s="521">
        <f>AJ52+AJ51</f>
        <v/>
      </c>
      <c r="AK50" s="856" t="n"/>
      <c r="AL50" s="438" t="n"/>
      <c r="AM50" s="857" t="n"/>
      <c r="AN50" s="521">
        <f>AN52+AN51</f>
        <v/>
      </c>
      <c r="AO50" s="856" t="n"/>
      <c r="AP50" s="521">
        <f>AP52+AP51</f>
        <v/>
      </c>
      <c r="AQ50" s="856" t="n"/>
      <c r="AR50" s="521">
        <f>AR52+AR51</f>
        <v/>
      </c>
      <c r="AS50" s="856" t="n"/>
      <c r="AT50" s="521">
        <f>AT52+AT51</f>
        <v/>
      </c>
      <c r="AU50" s="856" t="n"/>
      <c r="AV50" s="521">
        <f>AV52+AV51</f>
        <v/>
      </c>
      <c r="AW50" s="856" t="n"/>
      <c r="AX50" s="521">
        <f>AX52+AX51</f>
        <v/>
      </c>
      <c r="AY50" s="856" t="n"/>
      <c r="AZ50" s="521">
        <f>AZ52+AZ51</f>
        <v/>
      </c>
      <c r="BA50" s="856" t="n"/>
      <c r="BB50" s="521">
        <f>BB52+BB51</f>
        <v/>
      </c>
      <c r="BC50" s="856" t="n"/>
      <c r="BD50" s="521">
        <f>BD52+BD51</f>
        <v/>
      </c>
      <c r="BE50" s="856" t="n"/>
      <c r="BF50" s="521">
        <f>BF52+BF51</f>
        <v/>
      </c>
      <c r="BG50" s="856" t="n"/>
      <c r="BH50" s="521">
        <f>BH52+BH51</f>
        <v/>
      </c>
      <c r="BI50" s="856" t="n"/>
      <c r="BJ50" s="521">
        <f>BJ52+BJ51</f>
        <v/>
      </c>
      <c r="BK50" s="856" t="n"/>
      <c r="BL50" s="521">
        <f>BL52+BL51</f>
        <v/>
      </c>
      <c r="BM50" s="856" t="n"/>
      <c r="BN50" s="521">
        <f>BN52+BN51</f>
        <v/>
      </c>
      <c r="BO50" s="856" t="n"/>
      <c r="BP50" s="521">
        <f>BP52+BP51</f>
        <v/>
      </c>
      <c r="BQ50" s="856" t="n"/>
      <c r="BR50" s="521">
        <f>BR52+BR51</f>
        <v/>
      </c>
      <c r="BS50" s="856" t="n"/>
      <c r="BT50" s="521">
        <f>BT52+BT51</f>
        <v/>
      </c>
      <c r="BU50" s="856" t="n"/>
      <c r="BV50" s="521">
        <f>BV52+BV51</f>
        <v/>
      </c>
      <c r="BW50" s="856" t="n"/>
      <c r="BX50" s="521">
        <f>BX52+BX51</f>
        <v/>
      </c>
      <c r="BY50" s="856" t="n"/>
      <c r="BZ50" s="521">
        <f>BZ52+BZ51</f>
        <v/>
      </c>
      <c r="CA50" s="856" t="n"/>
      <c r="CB50" s="521">
        <f>CB52+CB51</f>
        <v/>
      </c>
      <c r="CC50" s="856" t="n"/>
      <c r="CD50" s="438">
        <f>CD52+CD51</f>
        <v/>
      </c>
      <c r="CE50" s="857" t="n"/>
      <c r="CF50" s="838" t="n"/>
      <c r="CG50" s="859" t="n"/>
      <c r="CH50" s="838" t="n"/>
      <c r="CI50" s="838" t="n"/>
      <c r="CJ50" s="838" t="n"/>
      <c r="CK50" s="838" t="n"/>
      <c r="CL50" s="838" t="n"/>
      <c r="CM50" s="838" t="n"/>
      <c r="CN50" s="838" t="n"/>
      <c r="CO50" s="838" t="n"/>
    </row>
    <row r="51" ht="22.5" customHeight="1" s="414">
      <c r="A51" s="504" t="inlineStr">
        <is>
          <t>Фикс</t>
        </is>
      </c>
      <c r="B51" s="505">
        <f>SUM(0,Z51,AN51,BD51,BP51,CB51)</f>
        <v/>
      </c>
      <c r="C51" s="856" t="n"/>
      <c r="D51" s="505">
        <f>SUM(N51,AB51,AP51,BF51,BR51,CD51)</f>
        <v/>
      </c>
      <c r="E51" s="856" t="n"/>
      <c r="F51" s="505">
        <f>0+Z51+AN51</f>
        <v/>
      </c>
      <c r="G51" s="856" t="n"/>
      <c r="H51" s="437" t="n"/>
      <c r="I51" s="857" t="n"/>
      <c r="J51" s="505">
        <f>BD51+BP51+CB51</f>
        <v/>
      </c>
      <c r="K51" s="856" t="n"/>
      <c r="L51" s="437" t="n"/>
      <c r="M51" s="857" t="n"/>
      <c r="N51" s="515" t="n">
        <v>520000</v>
      </c>
      <c r="O51" s="856" t="n"/>
      <c r="P51" s="227" t="n"/>
      <c r="Q51" s="857" t="n"/>
      <c r="R51" s="227" t="n"/>
      <c r="S51" s="857" t="n"/>
      <c r="T51" s="227" t="n"/>
      <c r="U51" s="857" t="n"/>
      <c r="V51" s="227" t="n"/>
      <c r="W51" s="857" t="n"/>
      <c r="X51" s="227" t="n"/>
      <c r="Y51" s="857" t="n"/>
      <c r="Z51" s="515" t="n">
        <v>520000</v>
      </c>
      <c r="AA51" s="856" t="n"/>
      <c r="AB51" s="227" t="n"/>
      <c r="AC51" s="857" t="n"/>
      <c r="AD51" s="227" t="n"/>
      <c r="AE51" s="857" t="n"/>
      <c r="AF51" s="227" t="n"/>
      <c r="AG51" s="857" t="n"/>
      <c r="AH51" s="227" t="n"/>
      <c r="AI51" s="857" t="n"/>
      <c r="AJ51" s="227" t="n"/>
      <c r="AK51" s="857" t="n"/>
      <c r="AL51" s="227" t="n"/>
      <c r="AM51" s="857" t="n"/>
      <c r="AN51" s="515" t="n">
        <v>520000</v>
      </c>
      <c r="AO51" s="856" t="n"/>
      <c r="AP51" s="227" t="n"/>
      <c r="AQ51" s="857" t="n"/>
      <c r="AR51" s="227" t="n"/>
      <c r="AS51" s="857" t="n"/>
      <c r="AT51" s="227" t="n"/>
      <c r="AU51" s="857" t="n"/>
      <c r="AV51" s="227" t="n"/>
      <c r="AW51" s="857" t="n"/>
      <c r="AX51" s="227" t="n"/>
      <c r="AY51" s="857" t="n"/>
      <c r="AZ51" s="227" t="n"/>
      <c r="BA51" s="857" t="n"/>
      <c r="BB51" s="227" t="n"/>
      <c r="BC51" s="857" t="n"/>
      <c r="BD51" s="515" t="n">
        <v>520000</v>
      </c>
      <c r="BE51" s="856" t="n"/>
      <c r="BF51" s="227" t="n"/>
      <c r="BG51" s="857" t="n"/>
      <c r="BH51" s="227" t="n"/>
      <c r="BI51" s="857" t="n"/>
      <c r="BJ51" s="227" t="n"/>
      <c r="BK51" s="857" t="n"/>
      <c r="BL51" s="227" t="n"/>
      <c r="BM51" s="857" t="n"/>
      <c r="BN51" s="227" t="n"/>
      <c r="BO51" s="857" t="n"/>
      <c r="BP51" s="515" t="n">
        <v>520000</v>
      </c>
      <c r="BQ51" s="856" t="n"/>
      <c r="BR51" s="227" t="n"/>
      <c r="BS51" s="857" t="n"/>
      <c r="BT51" s="227" t="n"/>
      <c r="BU51" s="857" t="n"/>
      <c r="BV51" s="227" t="n"/>
      <c r="BW51" s="857" t="n"/>
      <c r="BX51" s="227" t="n"/>
      <c r="BY51" s="857" t="n"/>
      <c r="BZ51" s="227" t="n"/>
      <c r="CA51" s="857" t="n"/>
      <c r="CB51" s="515" t="n">
        <v>520000</v>
      </c>
      <c r="CC51" s="856" t="n"/>
      <c r="CD51" s="227" t="n"/>
      <c r="CE51" s="857" t="n"/>
      <c r="CF51" s="834" t="n"/>
      <c r="CG51" s="859" t="n"/>
      <c r="CH51" s="834" t="n"/>
      <c r="CI51" s="834" t="n"/>
      <c r="CJ51" s="834" t="n"/>
      <c r="CK51" s="834" t="n"/>
      <c r="CL51" s="834" t="n"/>
      <c r="CM51" s="834" t="n"/>
      <c r="CN51" s="834" t="n"/>
      <c r="CO51" s="834" t="n"/>
    </row>
    <row r="52" ht="22.5" customHeight="1" s="414">
      <c r="A52" s="504" t="inlineStr">
        <is>
          <t>KPI</t>
        </is>
      </c>
      <c r="B52" s="505">
        <f>SUM(0,Z52,AN52,BD52,BP52,CB52)</f>
        <v/>
      </c>
      <c r="C52" s="856" t="n"/>
      <c r="D52" s="505">
        <f>SUM(N52,AB52,AP52,BF52,BR52,CD52)</f>
        <v/>
      </c>
      <c r="E52" s="856" t="n"/>
      <c r="F52" s="505">
        <f>0+Z52+AN52</f>
        <v/>
      </c>
      <c r="G52" s="856" t="n"/>
      <c r="H52" s="505">
        <f>N52+AB52+AP52</f>
        <v/>
      </c>
      <c r="I52" s="856" t="n"/>
      <c r="J52" s="505">
        <f>BD52+BP52+CB52</f>
        <v/>
      </c>
      <c r="K52" s="856" t="n"/>
      <c r="L52" s="505">
        <f>BF52+BR52+CD52</f>
        <v/>
      </c>
      <c r="M52" s="856" t="n"/>
      <c r="N52" s="515" t="n">
        <v>0</v>
      </c>
      <c r="O52" s="856" t="n"/>
      <c r="P52" s="515" t="n">
        <v>0</v>
      </c>
      <c r="Q52" s="856" t="n"/>
      <c r="R52" s="515" t="n">
        <v>0</v>
      </c>
      <c r="S52" s="856" t="n"/>
      <c r="T52" s="515" t="n">
        <v>0</v>
      </c>
      <c r="U52" s="856" t="n"/>
      <c r="V52" s="515" t="n">
        <v>0</v>
      </c>
      <c r="W52" s="856" t="n"/>
      <c r="X52" s="515" t="n">
        <v>0</v>
      </c>
      <c r="Y52" s="856" t="n"/>
      <c r="Z52" s="515" t="n">
        <v>0</v>
      </c>
      <c r="AA52" s="856" t="n"/>
      <c r="AB52" s="515" t="n">
        <v>0</v>
      </c>
      <c r="AC52" s="856" t="n"/>
      <c r="AD52" s="515" t="n">
        <v>0</v>
      </c>
      <c r="AE52" s="856" t="n"/>
      <c r="AF52" s="515" t="n">
        <v>0</v>
      </c>
      <c r="AG52" s="856" t="n"/>
      <c r="AH52" s="515" t="n">
        <v>0</v>
      </c>
      <c r="AI52" s="856" t="n"/>
      <c r="AJ52" s="515" t="n">
        <v>0</v>
      </c>
      <c r="AK52" s="856" t="n"/>
      <c r="AL52" s="174" t="n"/>
      <c r="AM52" s="859" t="n"/>
      <c r="AN52" s="515" t="n">
        <v>0</v>
      </c>
      <c r="AO52" s="856" t="n"/>
      <c r="AP52" s="515" t="n">
        <v>0</v>
      </c>
      <c r="AQ52" s="856" t="n"/>
      <c r="AR52" s="515" t="n">
        <v>0</v>
      </c>
      <c r="AS52" s="856" t="n"/>
      <c r="AT52" s="515" t="n">
        <v>0</v>
      </c>
      <c r="AU52" s="856" t="n"/>
      <c r="AV52" s="515" t="n">
        <v>0</v>
      </c>
      <c r="AW52" s="856" t="n"/>
      <c r="AX52" s="515" t="n">
        <v>0</v>
      </c>
      <c r="AY52" s="856" t="n"/>
      <c r="AZ52" s="515" t="n">
        <v>0</v>
      </c>
      <c r="BA52" s="856" t="n"/>
      <c r="BB52" s="515" t="n">
        <v>0</v>
      </c>
      <c r="BC52" s="856" t="n"/>
      <c r="BD52" s="515" t="n">
        <v>0</v>
      </c>
      <c r="BE52" s="856" t="n"/>
      <c r="BF52" s="515" t="n">
        <v>0</v>
      </c>
      <c r="BG52" s="856" t="n"/>
      <c r="BH52" s="226" t="n"/>
      <c r="BI52" s="857" t="n"/>
      <c r="BJ52" s="226" t="n"/>
      <c r="BK52" s="857" t="n"/>
      <c r="BL52" s="226" t="n"/>
      <c r="BM52" s="857" t="n"/>
      <c r="BN52" s="226" t="n"/>
      <c r="BO52" s="857" t="n"/>
      <c r="BP52" s="515" t="n">
        <v>0</v>
      </c>
      <c r="BQ52" s="856" t="n"/>
      <c r="BR52" s="515" t="n">
        <v>0</v>
      </c>
      <c r="BS52" s="856" t="n"/>
      <c r="BT52" s="226" t="n"/>
      <c r="BU52" s="857" t="n"/>
      <c r="BV52" s="226" t="n"/>
      <c r="BW52" s="857" t="n"/>
      <c r="BX52" s="226" t="n"/>
      <c r="BY52" s="857" t="n"/>
      <c r="BZ52" s="226" t="n"/>
      <c r="CA52" s="857" t="n"/>
      <c r="CB52" s="515" t="n">
        <v>0</v>
      </c>
      <c r="CC52" s="856" t="n"/>
      <c r="CD52" s="226" t="n">
        <v>0</v>
      </c>
      <c r="CE52" s="857" t="n"/>
      <c r="CF52" s="834" t="n"/>
      <c r="CG52" s="859" t="n"/>
      <c r="CH52" s="834" t="n"/>
      <c r="CI52" s="834" t="n"/>
      <c r="CJ52" s="834" t="n"/>
      <c r="CK52" s="834" t="n"/>
      <c r="CL52" s="834" t="n"/>
      <c r="CM52" s="834" t="n"/>
      <c r="CN52" s="834" t="n"/>
      <c r="CO52" s="834" t="n"/>
    </row>
    <row r="53">
      <c r="A53" s="519" t="n"/>
      <c r="B53" s="438" t="n"/>
      <c r="C53" s="857" t="n"/>
      <c r="D53" s="438" t="n"/>
      <c r="E53" s="857" t="n"/>
      <c r="F53" s="438" t="n"/>
      <c r="G53" s="857" t="n"/>
      <c r="H53" s="438" t="n"/>
      <c r="I53" s="857" t="n"/>
      <c r="J53" s="438" t="n"/>
      <c r="K53" s="857" t="n"/>
      <c r="L53" s="438" t="n"/>
      <c r="M53" s="857" t="n"/>
      <c r="N53" s="438" t="n"/>
      <c r="O53" s="857" t="n"/>
      <c r="P53" s="438" t="n"/>
      <c r="Q53" s="857" t="n"/>
      <c r="R53" s="438" t="n"/>
      <c r="S53" s="857" t="n"/>
      <c r="T53" s="438" t="n"/>
      <c r="U53" s="857" t="n"/>
      <c r="V53" s="438" t="n"/>
      <c r="W53" s="857" t="n"/>
      <c r="X53" s="438" t="n"/>
      <c r="Y53" s="857" t="n"/>
      <c r="Z53" s="438" t="n"/>
      <c r="AA53" s="857" t="n"/>
      <c r="AB53" s="438" t="n"/>
      <c r="AC53" s="857" t="n"/>
      <c r="AD53" s="438" t="n"/>
      <c r="AE53" s="857" t="n"/>
      <c r="AF53" s="438" t="n"/>
      <c r="AG53" s="857" t="n"/>
      <c r="AH53" s="438" t="n"/>
      <c r="AI53" s="857" t="n"/>
      <c r="AJ53" s="438" t="n"/>
      <c r="AK53" s="857" t="n"/>
      <c r="AL53" s="438" t="n"/>
      <c r="AM53" s="857" t="n"/>
      <c r="AN53" s="438" t="n"/>
      <c r="AO53" s="857" t="n"/>
      <c r="AP53" s="438" t="n"/>
      <c r="AQ53" s="857" t="n"/>
      <c r="AR53" s="438" t="n"/>
      <c r="AS53" s="857" t="n"/>
      <c r="AT53" s="438" t="n"/>
      <c r="AU53" s="857" t="n"/>
      <c r="AV53" s="438" t="n"/>
      <c r="AW53" s="857" t="n"/>
      <c r="AX53" s="438" t="n"/>
      <c r="AY53" s="857" t="n"/>
      <c r="AZ53" s="438" t="n"/>
      <c r="BA53" s="857" t="n"/>
      <c r="BB53" s="438" t="n"/>
      <c r="BC53" s="857" t="n"/>
      <c r="BD53" s="438" t="n"/>
      <c r="BE53" s="857" t="n"/>
      <c r="BF53" s="438" t="n"/>
      <c r="BG53" s="857" t="n"/>
      <c r="BH53" s="438" t="n"/>
      <c r="BI53" s="857" t="n"/>
      <c r="BJ53" s="438" t="n"/>
      <c r="BK53" s="857" t="n"/>
      <c r="BL53" s="438" t="n"/>
      <c r="BM53" s="857" t="n"/>
      <c r="BN53" s="438" t="n"/>
      <c r="BO53" s="857" t="n"/>
      <c r="BP53" s="438" t="n"/>
      <c r="BQ53" s="857" t="n"/>
      <c r="BR53" s="438" t="n"/>
      <c r="BS53" s="857" t="n"/>
      <c r="BT53" s="438" t="n"/>
      <c r="BU53" s="857" t="n"/>
      <c r="BV53" s="438" t="n"/>
      <c r="BW53" s="857" t="n"/>
      <c r="BX53" s="438" t="n"/>
      <c r="BY53" s="857" t="n"/>
      <c r="BZ53" s="438" t="n"/>
      <c r="CA53" s="857" t="n"/>
      <c r="CB53" s="438" t="n"/>
      <c r="CC53" s="857" t="n"/>
      <c r="CD53" s="438" t="n"/>
      <c r="CE53" s="857" t="n"/>
      <c r="CF53" s="839" t="n"/>
      <c r="CG53" s="839" t="n"/>
      <c r="CH53" s="839" t="n"/>
      <c r="CI53" s="839" t="n"/>
      <c r="CJ53" s="839" t="n"/>
      <c r="CK53" s="839" t="n"/>
      <c r="CL53" s="839" t="n"/>
      <c r="CM53" s="839" t="n"/>
      <c r="CN53" s="839" t="n"/>
      <c r="CO53" s="839" t="n"/>
    </row>
    <row r="54" ht="24" customHeight="1" s="414">
      <c r="A54" s="522" t="inlineStr">
        <is>
          <t>Расходы на персонал:</t>
        </is>
      </c>
      <c r="B54" s="505">
        <f>SUM(B55:C55)</f>
        <v/>
      </c>
      <c r="C54" s="856" t="n"/>
      <c r="D54" s="505">
        <f>SUM(D55:E55)</f>
        <v/>
      </c>
      <c r="E54" s="856" t="n"/>
      <c r="F54" s="506">
        <f>0+Z54+AN54</f>
        <v/>
      </c>
      <c r="G54" s="856" t="n"/>
      <c r="H54" s="506">
        <f>N54+AB54+AP54</f>
        <v/>
      </c>
      <c r="I54" s="856" t="n"/>
      <c r="J54" s="506">
        <f>BD54+BP54+CB54</f>
        <v/>
      </c>
      <c r="K54" s="856" t="n"/>
      <c r="L54" s="506">
        <f>BF54+BR54+CD54</f>
        <v/>
      </c>
      <c r="M54" s="856" t="n"/>
      <c r="N54" s="515">
        <f>SUM(N55:O55)</f>
        <v/>
      </c>
      <c r="O54" s="856" t="n"/>
      <c r="P54" s="515">
        <f>SUM(P55:Q55)</f>
        <v/>
      </c>
      <c r="Q54" s="856" t="n"/>
      <c r="R54" s="515">
        <f>SUM(R55:S55)</f>
        <v/>
      </c>
      <c r="S54" s="856" t="n"/>
      <c r="T54" s="515">
        <f>SUM(T55:U55)</f>
        <v/>
      </c>
      <c r="U54" s="856" t="n"/>
      <c r="V54" s="515">
        <f>SUM(V55:W55)</f>
        <v/>
      </c>
      <c r="W54" s="856" t="n"/>
      <c r="X54" s="515">
        <f>SUM(X55:Y55)</f>
        <v/>
      </c>
      <c r="Y54" s="856" t="n"/>
      <c r="Z54" s="515">
        <f>SUM(Z55:AA55)</f>
        <v/>
      </c>
      <c r="AA54" s="856" t="n"/>
      <c r="AB54" s="515">
        <f>SUM(AB55:AC55)</f>
        <v/>
      </c>
      <c r="AC54" s="856" t="n"/>
      <c r="AD54" s="515">
        <f>SUM(AD55:AE55)</f>
        <v/>
      </c>
      <c r="AE54" s="856" t="n"/>
      <c r="AF54" s="515">
        <f>SUM(AF55:AG55)</f>
        <v/>
      </c>
      <c r="AG54" s="856" t="n"/>
      <c r="AH54" s="515">
        <f>SUM(AH55:AI55)</f>
        <v/>
      </c>
      <c r="AI54" s="856" t="n"/>
      <c r="AJ54" s="515">
        <f>SUM(AJ55:AK55)</f>
        <v/>
      </c>
      <c r="AK54" s="856" t="n"/>
      <c r="AL54" s="227" t="n"/>
      <c r="AM54" s="857" t="n"/>
      <c r="AN54" s="515">
        <f>SUM(AN55:AO55)</f>
        <v/>
      </c>
      <c r="AO54" s="856" t="n"/>
      <c r="AP54" s="515">
        <f>SUM(AP55:AQ55)</f>
        <v/>
      </c>
      <c r="AQ54" s="856" t="n"/>
      <c r="AR54" s="515">
        <f>SUM(AR55:AS55)</f>
        <v/>
      </c>
      <c r="AS54" s="856" t="n"/>
      <c r="AT54" s="515">
        <f>SUM(AT55:AU55)</f>
        <v/>
      </c>
      <c r="AU54" s="856" t="n"/>
      <c r="AV54" s="515">
        <f>SUM(AV55:AW55)</f>
        <v/>
      </c>
      <c r="AW54" s="856" t="n"/>
      <c r="AX54" s="515">
        <f>SUM(AX55:AY55)</f>
        <v/>
      </c>
      <c r="AY54" s="856" t="n"/>
      <c r="AZ54" s="515">
        <f>SUM(AZ55:BA55)</f>
        <v/>
      </c>
      <c r="BA54" s="856" t="n"/>
      <c r="BB54" s="515">
        <f>SUM(BB55:BC55)</f>
        <v/>
      </c>
      <c r="BC54" s="856" t="n"/>
      <c r="BD54" s="515">
        <f>SUM(BD55:BE55)</f>
        <v/>
      </c>
      <c r="BE54" s="856" t="n"/>
      <c r="BF54" s="515">
        <f>SUM(BF55:BG55)</f>
        <v/>
      </c>
      <c r="BG54" s="856" t="n"/>
      <c r="BH54" s="515">
        <f>SUM(BH55:BI55)</f>
        <v/>
      </c>
      <c r="BI54" s="856" t="n"/>
      <c r="BJ54" s="515">
        <f>SUM(BJ55:BK55)</f>
        <v/>
      </c>
      <c r="BK54" s="856" t="n"/>
      <c r="BL54" s="515">
        <f>SUM(BL55:BM55)</f>
        <v/>
      </c>
      <c r="BM54" s="856" t="n"/>
      <c r="BN54" s="515">
        <f>SUM(BN55:BO55)</f>
        <v/>
      </c>
      <c r="BO54" s="856" t="n"/>
      <c r="BP54" s="515">
        <f>SUM(BP55:BQ55)</f>
        <v/>
      </c>
      <c r="BQ54" s="856" t="n"/>
      <c r="BR54" s="515">
        <f>SUM(BR55:BS55)</f>
        <v/>
      </c>
      <c r="BS54" s="856" t="n"/>
      <c r="BT54" s="515">
        <f>SUM(BT55:BU55)</f>
        <v/>
      </c>
      <c r="BU54" s="856" t="n"/>
      <c r="BV54" s="515">
        <f>SUM(BV55:BW55)</f>
        <v/>
      </c>
      <c r="BW54" s="856" t="n"/>
      <c r="BX54" s="515">
        <f>SUM(BX55:BY55)</f>
        <v/>
      </c>
      <c r="BY54" s="856" t="n"/>
      <c r="BZ54" s="515">
        <f>SUM(BZ55:CA55)</f>
        <v/>
      </c>
      <c r="CA54" s="856" t="n"/>
      <c r="CB54" s="515">
        <f>SUM(CB55:CC55)</f>
        <v/>
      </c>
      <c r="CC54" s="856" t="n"/>
      <c r="CD54" s="227">
        <f>SUM(CD55:CE55)</f>
        <v/>
      </c>
      <c r="CE54" s="857" t="n"/>
      <c r="CF54" s="453" t="n"/>
      <c r="CG54" s="453" t="n"/>
      <c r="CH54" s="453" t="n"/>
      <c r="CI54" s="453" t="n"/>
      <c r="CJ54" s="453" t="n"/>
      <c r="CK54" s="453" t="n"/>
      <c r="CL54" s="453" t="n"/>
      <c r="CM54" s="453" t="n"/>
      <c r="CN54" s="453" t="n"/>
      <c r="CO54" s="453" t="n"/>
    </row>
    <row r="55" ht="37.5" customHeight="1" s="414">
      <c r="A55" s="287" t="n"/>
      <c r="B55" s="437" t="n"/>
      <c r="C55" s="857" t="n"/>
      <c r="D55" s="437" t="n"/>
      <c r="E55" s="857" t="n"/>
      <c r="F55" s="191" t="n"/>
      <c r="G55" s="857" t="n"/>
      <c r="H55" s="191" t="n"/>
      <c r="I55" s="857" t="n"/>
      <c r="J55" s="191" t="n"/>
      <c r="K55" s="857" t="n"/>
      <c r="L55" s="191" t="n"/>
      <c r="M55" s="857" t="n"/>
      <c r="N55" s="227" t="n"/>
      <c r="O55" s="857" t="n"/>
      <c r="P55" s="227" t="n"/>
      <c r="Q55" s="857" t="n"/>
      <c r="R55" s="227" t="n"/>
      <c r="S55" s="857" t="n"/>
      <c r="T55" s="227" t="n"/>
      <c r="U55" s="857" t="n"/>
      <c r="V55" s="227" t="n"/>
      <c r="W55" s="857" t="n"/>
      <c r="X55" s="227" t="n"/>
      <c r="Y55" s="857" t="n"/>
      <c r="Z55" s="227" t="n"/>
      <c r="AA55" s="857" t="n"/>
      <c r="AB55" s="226" t="n"/>
      <c r="AC55" s="857" t="n"/>
      <c r="AD55" s="226" t="n"/>
      <c r="AE55" s="857" t="n"/>
      <c r="AF55" s="226" t="n"/>
      <c r="AG55" s="857" t="n"/>
      <c r="AH55" s="226" t="n"/>
      <c r="AI55" s="857" t="n"/>
      <c r="AJ55" s="226" t="n"/>
      <c r="AK55" s="857" t="n"/>
      <c r="AL55" s="226" t="n"/>
      <c r="AM55" s="857" t="n"/>
      <c r="AN55" s="226" t="n"/>
      <c r="AO55" s="857" t="n"/>
      <c r="AP55" s="226" t="n"/>
      <c r="AQ55" s="857" t="n"/>
      <c r="AR55" s="227" t="n"/>
      <c r="AS55" s="857" t="n"/>
      <c r="AT55" s="176" t="n"/>
      <c r="AU55" s="859" t="n"/>
      <c r="AV55" s="227" t="n"/>
      <c r="AW55" s="857" t="n"/>
      <c r="AX55" s="174" t="n"/>
      <c r="AY55" s="859" t="n"/>
      <c r="AZ55" s="227" t="n"/>
      <c r="BA55" s="857" t="n"/>
      <c r="BB55" s="227" t="n"/>
      <c r="BC55" s="857" t="n"/>
      <c r="BD55" s="226" t="n"/>
      <c r="BE55" s="857" t="n"/>
      <c r="BF55" s="226" t="n"/>
      <c r="BG55" s="857" t="n"/>
      <c r="BH55" s="226" t="n"/>
      <c r="BI55" s="857" t="n"/>
      <c r="BJ55" s="226" t="n"/>
      <c r="BK55" s="857" t="n"/>
      <c r="BL55" s="226" t="n"/>
      <c r="BM55" s="857" t="n"/>
      <c r="BN55" s="226" t="n"/>
      <c r="BO55" s="857" t="n"/>
      <c r="BP55" s="226" t="n"/>
      <c r="BQ55" s="857" t="n"/>
      <c r="BR55" s="226" t="n"/>
      <c r="BS55" s="857" t="n"/>
      <c r="BT55" s="226" t="n"/>
      <c r="BU55" s="857" t="n"/>
      <c r="BV55" s="226" t="n"/>
      <c r="BW55" s="857" t="n"/>
      <c r="BX55" s="226" t="n"/>
      <c r="BY55" s="857" t="n"/>
      <c r="BZ55" s="226" t="n"/>
      <c r="CA55" s="857" t="n"/>
      <c r="CB55" s="226" t="n"/>
      <c r="CC55" s="857" t="n"/>
      <c r="CD55" s="226" t="n"/>
      <c r="CE55" s="857" t="n"/>
      <c r="CF55" s="453" t="n"/>
      <c r="CG55" s="453" t="n"/>
      <c r="CH55" s="453" t="n"/>
      <c r="CI55" s="453" t="n"/>
      <c r="CJ55" s="453" t="n"/>
      <c r="CK55" s="453" t="n"/>
      <c r="CL55" s="453" t="n"/>
      <c r="CM55" s="453" t="n"/>
      <c r="CN55" s="453" t="n"/>
      <c r="CO55" s="453" t="n"/>
    </row>
    <row r="56" ht="22.5" customHeight="1" s="414">
      <c r="A56" s="519" t="n"/>
      <c r="B56" s="455" t="inlineStr">
        <is>
          <t>Квота</t>
        </is>
      </c>
      <c r="C56" s="856" t="n"/>
      <c r="D56" s="456" t="inlineStr">
        <is>
          <t>Факт</t>
        </is>
      </c>
      <c r="E56" s="856" t="n"/>
      <c r="F56" s="455" t="inlineStr">
        <is>
          <t>Квота</t>
        </is>
      </c>
      <c r="G56" s="856" t="n"/>
      <c r="H56" s="456" t="inlineStr">
        <is>
          <t>Факт</t>
        </is>
      </c>
      <c r="I56" s="856" t="n"/>
      <c r="J56" s="455" t="inlineStr">
        <is>
          <t>Квота</t>
        </is>
      </c>
      <c r="K56" s="856" t="n"/>
      <c r="L56" s="456" t="inlineStr">
        <is>
          <t>Факт</t>
        </is>
      </c>
      <c r="M56" s="856" t="n"/>
      <c r="N56" s="456" t="inlineStr">
        <is>
          <t>Факт</t>
        </is>
      </c>
      <c r="O56" s="856" t="n"/>
      <c r="P56" s="457" t="inlineStr">
        <is>
          <t>30.06 - 06.07</t>
        </is>
      </c>
      <c r="Q56" s="856" t="n"/>
      <c r="R56" s="457" t="inlineStr">
        <is>
          <t>07.07 - 13.07</t>
        </is>
      </c>
      <c r="S56" s="856" t="n"/>
      <c r="T56" s="457" t="inlineStr">
        <is>
          <t>14.07 - 20.07</t>
        </is>
      </c>
      <c r="U56" s="856" t="n"/>
      <c r="V56" s="457" t="inlineStr">
        <is>
          <t>21.07 - 27.07</t>
        </is>
      </c>
      <c r="W56" s="856" t="n"/>
      <c r="X56" s="457" t="inlineStr">
        <is>
          <t>28.07 - 03.08</t>
        </is>
      </c>
      <c r="Y56" s="856" t="n"/>
      <c r="Z56" s="455" t="inlineStr">
        <is>
          <t>Квота</t>
        </is>
      </c>
      <c r="AA56" s="856" t="n"/>
      <c r="AB56" s="456" t="inlineStr">
        <is>
          <t>Факт</t>
        </is>
      </c>
      <c r="AC56" s="856" t="n"/>
      <c r="AD56" s="457" t="inlineStr">
        <is>
          <t>01.08 - 04.08</t>
        </is>
      </c>
      <c r="AE56" s="856" t="n"/>
      <c r="AF56" s="457" t="inlineStr">
        <is>
          <t>05.08 - 11.08</t>
        </is>
      </c>
      <c r="AG56" s="856" t="n"/>
      <c r="AH56" s="457" t="inlineStr">
        <is>
          <t>12.08 - 18.08</t>
        </is>
      </c>
      <c r="AI56" s="856" t="n"/>
      <c r="AJ56" s="457" t="inlineStr">
        <is>
          <t>19.08 - 25.08</t>
        </is>
      </c>
      <c r="AK56" s="856" t="n"/>
      <c r="AL56" s="458" t="n"/>
      <c r="AM56" s="857" t="n"/>
      <c r="AN56" s="455" t="inlineStr">
        <is>
          <t>Квота</t>
        </is>
      </c>
      <c r="AO56" s="856" t="n"/>
      <c r="AP56" s="456" t="inlineStr">
        <is>
          <t>Факт</t>
        </is>
      </c>
      <c r="AQ56" s="856" t="n"/>
      <c r="AR56" s="459" t="n">
        <v>45901</v>
      </c>
      <c r="AS56" s="856" t="n"/>
      <c r="AT56" s="457" t="inlineStr">
        <is>
          <t>02.09 - 08.09</t>
        </is>
      </c>
      <c r="AU56" s="856" t="n"/>
      <c r="AV56" s="457" t="inlineStr">
        <is>
          <t>09.09 - 15.09</t>
        </is>
      </c>
      <c r="AW56" s="856" t="n"/>
      <c r="AX56" s="457" t="inlineStr">
        <is>
          <t>16.09 - 22.09</t>
        </is>
      </c>
      <c r="AY56" s="856" t="n"/>
      <c r="AZ56" s="457" t="inlineStr">
        <is>
          <t>23.09 - 29.09</t>
        </is>
      </c>
      <c r="BA56" s="856" t="n"/>
      <c r="BB56" s="459" t="n">
        <v>45930</v>
      </c>
      <c r="BC56" s="856" t="n"/>
      <c r="BD56" s="455" t="inlineStr">
        <is>
          <t>Квота</t>
        </is>
      </c>
      <c r="BE56" s="856" t="n"/>
      <c r="BF56" s="456" t="inlineStr">
        <is>
          <t>Факт</t>
        </is>
      </c>
      <c r="BG56" s="856" t="n"/>
      <c r="BH56" s="457" t="inlineStr">
        <is>
          <t>01.10 - 06.10</t>
        </is>
      </c>
      <c r="BI56" s="856" t="n"/>
      <c r="BJ56" s="457" t="inlineStr">
        <is>
          <t>07.10 - 13.10</t>
        </is>
      </c>
      <c r="BK56" s="856" t="n"/>
      <c r="BL56" s="457" t="inlineStr">
        <is>
          <t>14.10 - 20.10</t>
        </is>
      </c>
      <c r="BM56" s="856" t="n"/>
      <c r="BN56" s="457" t="inlineStr">
        <is>
          <t>21.10 - 27.10</t>
        </is>
      </c>
      <c r="BO56" s="856" t="n"/>
      <c r="BP56" s="455" t="inlineStr">
        <is>
          <t>Квота</t>
        </is>
      </c>
      <c r="BQ56" s="856" t="n"/>
      <c r="BR56" s="456" t="inlineStr">
        <is>
          <t>Факт</t>
        </is>
      </c>
      <c r="BS56" s="856" t="n"/>
      <c r="BT56" s="457" t="inlineStr">
        <is>
          <t>01.11 - 03.11</t>
        </is>
      </c>
      <c r="BU56" s="856" t="n"/>
      <c r="BV56" s="457" t="inlineStr">
        <is>
          <t>04.11 - 10.11</t>
        </is>
      </c>
      <c r="BW56" s="856" t="n"/>
      <c r="BX56" s="457" t="inlineStr">
        <is>
          <t>11.11 - 17.11</t>
        </is>
      </c>
      <c r="BY56" s="856" t="n"/>
      <c r="BZ56" s="457" t="inlineStr">
        <is>
          <t>18.11 - 24.11</t>
        </is>
      </c>
      <c r="CA56" s="856" t="n"/>
      <c r="CB56" s="455" t="inlineStr">
        <is>
          <t>Квота</t>
        </is>
      </c>
      <c r="CC56" s="856" t="n"/>
      <c r="CD56" s="418" t="inlineStr">
        <is>
          <t>Факт</t>
        </is>
      </c>
      <c r="CE56" s="857" t="n"/>
      <c r="CF56" s="838" t="n"/>
      <c r="CG56" s="838" t="n"/>
      <c r="CH56" s="838" t="n"/>
      <c r="CI56" s="838" t="n"/>
      <c r="CJ56" s="838" t="n"/>
      <c r="CK56" s="838" t="n"/>
      <c r="CL56" s="838" t="n"/>
      <c r="CM56" s="838" t="n"/>
      <c r="CN56" s="838" t="n"/>
      <c r="CO56" s="838" t="n"/>
    </row>
    <row r="57">
      <c r="A57" s="523" t="inlineStr">
        <is>
          <t>Без ФОТа все расходы</t>
        </is>
      </c>
      <c r="B57" s="505">
        <f>B54+0+0+0+B38+B23</f>
        <v/>
      </c>
      <c r="C57" s="856" t="n"/>
      <c r="D57" s="505">
        <f>D54+0+0+0+D38+D23</f>
        <v/>
      </c>
      <c r="E57" s="856" t="n"/>
      <c r="F57" s="505">
        <f>F54+0+0+0+0+F38+F23</f>
        <v/>
      </c>
      <c r="G57" s="856" t="n"/>
      <c r="H57" s="505">
        <f>H54+0+0+0+0+H38+H23</f>
        <v/>
      </c>
      <c r="I57" s="856" t="n"/>
      <c r="J57" s="505">
        <f>J54+0+0+0+0+J38+J23</f>
        <v/>
      </c>
      <c r="K57" s="856" t="n"/>
      <c r="L57" s="505">
        <f>L54+0+0+0+0+L38+L23</f>
        <v/>
      </c>
      <c r="M57" s="856" t="n"/>
      <c r="N57" s="521">
        <f>N54+0+0+N38+N23</f>
        <v/>
      </c>
      <c r="O57" s="856" t="n"/>
      <c r="P57" s="524" t="n"/>
      <c r="Q57" s="859" t="n"/>
      <c r="R57" s="524" t="n"/>
      <c r="S57" s="859" t="n"/>
      <c r="T57" s="524" t="n"/>
      <c r="U57" s="859" t="n"/>
      <c r="V57" s="524" t="n"/>
      <c r="W57" s="859" t="n"/>
      <c r="X57" s="524" t="n"/>
      <c r="Y57" s="859" t="n"/>
      <c r="Z57" s="521">
        <f>Z54+0+0+0+Z38+Z23</f>
        <v/>
      </c>
      <c r="AA57" s="856" t="n"/>
      <c r="AB57" s="521">
        <f>AB54+0+0+0+AB38+AB23</f>
        <v/>
      </c>
      <c r="AC57" s="856" t="n"/>
      <c r="AD57" s="525" t="n"/>
      <c r="AE57" s="859" t="n"/>
      <c r="AF57" s="525" t="n"/>
      <c r="AG57" s="859" t="n"/>
      <c r="AH57" s="525" t="n"/>
      <c r="AI57" s="859" t="n"/>
      <c r="AJ57" s="525" t="n"/>
      <c r="AK57" s="859" t="n"/>
      <c r="AL57" s="525" t="n"/>
      <c r="AM57" s="859" t="n"/>
      <c r="AN57" s="521">
        <f>AN54+0+0+0+AN38+AN23</f>
        <v/>
      </c>
      <c r="AO57" s="856" t="n"/>
      <c r="AP57" s="521">
        <f>AP54+0+0+0+AP38+AP23</f>
        <v/>
      </c>
      <c r="AQ57" s="856" t="n"/>
      <c r="AR57" s="524" t="n"/>
      <c r="AS57" s="859" t="n"/>
      <c r="AT57" s="524" t="n"/>
      <c r="AU57" s="859" t="n"/>
      <c r="AV57" s="526" t="n"/>
      <c r="AW57" s="857" t="n"/>
      <c r="AX57" s="525" t="n"/>
      <c r="AY57" s="859" t="n"/>
      <c r="AZ57" s="526" t="n"/>
      <c r="BA57" s="857" t="n"/>
      <c r="BB57" s="526" t="n"/>
      <c r="BC57" s="857" t="n"/>
      <c r="BD57" s="521">
        <f>BD54+0+0+0+BD38+BD23</f>
        <v/>
      </c>
      <c r="BE57" s="856" t="n"/>
      <c r="BF57" s="521">
        <f>BF54+0+0+0+BF38+BF23</f>
        <v/>
      </c>
      <c r="BG57" s="856" t="n"/>
      <c r="BH57" s="525" t="n"/>
      <c r="BI57" s="859" t="n"/>
      <c r="BJ57" s="525" t="n"/>
      <c r="BK57" s="859" t="n"/>
      <c r="BL57" s="525" t="n"/>
      <c r="BM57" s="859" t="n"/>
      <c r="BN57" s="525" t="n"/>
      <c r="BO57" s="859" t="n"/>
      <c r="BP57" s="521">
        <f>BP54+0+0+0+BP38+BP23</f>
        <v/>
      </c>
      <c r="BQ57" s="856" t="n"/>
      <c r="BR57" s="521">
        <f>BR54+0+0+0+BR38+BR23</f>
        <v/>
      </c>
      <c r="BS57" s="856" t="n"/>
      <c r="BT57" s="525" t="n"/>
      <c r="BU57" s="859" t="n"/>
      <c r="BV57" s="525" t="n"/>
      <c r="BW57" s="859" t="n"/>
      <c r="BX57" s="525" t="n"/>
      <c r="BY57" s="859" t="n"/>
      <c r="BZ57" s="525" t="n"/>
      <c r="CA57" s="859" t="n"/>
      <c r="CB57" s="521">
        <f>CB54+0+0+0+CB38+CB23</f>
        <v/>
      </c>
      <c r="CC57" s="856" t="n"/>
      <c r="CD57" s="257">
        <f>CD54+0+0+0+CD38+CD23</f>
        <v/>
      </c>
      <c r="CE57" s="859" t="n"/>
      <c r="CF57" s="840" t="n"/>
      <c r="CG57" s="859" t="n"/>
      <c r="CH57" s="840" t="n"/>
      <c r="CI57" s="859" t="n"/>
      <c r="CJ57" s="840" t="n"/>
      <c r="CK57" s="859" t="n"/>
      <c r="CL57" s="840" t="n"/>
      <c r="CM57" s="840" t="n"/>
      <c r="CN57" s="840" t="n"/>
      <c r="CO57" s="840" t="n"/>
    </row>
    <row r="58">
      <c r="A58" s="523" t="inlineStr">
        <is>
          <t xml:space="preserve">ВСЕГО расходов из фонда Маркетинга: </t>
        </is>
      </c>
      <c r="B58" s="505">
        <f>B54+B50+0+0+0+B38+B23</f>
        <v/>
      </c>
      <c r="C58" s="856" t="n"/>
      <c r="D58" s="505">
        <f>D54+0+0+0+D38+D23+D50</f>
        <v/>
      </c>
      <c r="E58" s="856" t="n"/>
      <c r="F58" s="505">
        <f>F54+0+0+0+0+F38+F23+F50</f>
        <v/>
      </c>
      <c r="G58" s="856" t="n"/>
      <c r="H58" s="505">
        <f>H54+0+0+0+0+H38+H23+H50</f>
        <v/>
      </c>
      <c r="I58" s="856" t="n"/>
      <c r="J58" s="505">
        <f>J54+0+0+0+0+J38+J23+J50</f>
        <v/>
      </c>
      <c r="K58" s="856" t="n"/>
      <c r="L58" s="505">
        <f>L54+0+0+0+0+L38+L23+L50</f>
        <v/>
      </c>
      <c r="M58" s="856" t="n"/>
      <c r="N58" s="521">
        <f>N54+0+0+N38+N23+N50</f>
        <v/>
      </c>
      <c r="O58" s="856" t="n"/>
      <c r="P58" s="528" t="n"/>
      <c r="Q58" s="860" t="n"/>
      <c r="R58" s="528" t="n"/>
      <c r="S58" s="860" t="n"/>
      <c r="T58" s="528" t="n"/>
      <c r="U58" s="860" t="n"/>
      <c r="V58" s="528" t="n"/>
      <c r="W58" s="860" t="n"/>
      <c r="X58" s="528" t="n"/>
      <c r="Y58" s="860" t="n"/>
      <c r="Z58" s="521">
        <f>Z54+0+0+0+Z38+Z23+Z50</f>
        <v/>
      </c>
      <c r="AA58" s="856" t="n"/>
      <c r="AB58" s="521">
        <f>AB54+0+0+0+AB38+AB23+AB50</f>
        <v/>
      </c>
      <c r="AC58" s="856" t="n"/>
      <c r="AD58" s="529" t="n"/>
      <c r="AE58" s="860" t="n"/>
      <c r="AF58" s="529" t="n"/>
      <c r="AG58" s="860" t="n"/>
      <c r="AH58" s="529" t="n"/>
      <c r="AI58" s="860" t="n"/>
      <c r="AJ58" s="529" t="n"/>
      <c r="AK58" s="860" t="n"/>
      <c r="AL58" s="529" t="n"/>
      <c r="AM58" s="860" t="n"/>
      <c r="AN58" s="521">
        <f>AN54+0+0+0+AN38+AN23+AN50</f>
        <v/>
      </c>
      <c r="AO58" s="856" t="n"/>
      <c r="AP58" s="521">
        <f>AP54+0+0+0+AP38+AP23+AP50</f>
        <v/>
      </c>
      <c r="AQ58" s="856" t="n"/>
      <c r="AR58" s="528" t="n"/>
      <c r="AS58" s="860" t="n"/>
      <c r="AT58" s="528" t="n"/>
      <c r="AU58" s="860" t="n"/>
      <c r="AV58" s="530" t="n"/>
      <c r="AW58" s="861" t="n"/>
      <c r="AX58" s="529" t="n"/>
      <c r="AY58" s="860" t="n"/>
      <c r="AZ58" s="530" t="n"/>
      <c r="BA58" s="861" t="n"/>
      <c r="BB58" s="530" t="n"/>
      <c r="BC58" s="861" t="n"/>
      <c r="BD58" s="521">
        <f>BD54+0+0+0+BD38+BD23+BD50</f>
        <v/>
      </c>
      <c r="BE58" s="856" t="n"/>
      <c r="BF58" s="521">
        <f>BF54+0+0+0+BF38+BF23+BF50</f>
        <v/>
      </c>
      <c r="BG58" s="856" t="n"/>
      <c r="BH58" s="529" t="n"/>
      <c r="BI58" s="860" t="n"/>
      <c r="BJ58" s="529" t="n"/>
      <c r="BK58" s="860" t="n"/>
      <c r="BL58" s="529" t="n"/>
      <c r="BM58" s="860" t="n"/>
      <c r="BN58" s="529" t="n"/>
      <c r="BO58" s="860" t="n"/>
      <c r="BP58" s="521">
        <f>BP54+0+0+0+BP38+BP23+BP50</f>
        <v/>
      </c>
      <c r="BQ58" s="856" t="n"/>
      <c r="BR58" s="521">
        <f>BR54+0+0+0+BR38+BR23+BR50</f>
        <v/>
      </c>
      <c r="BS58" s="856" t="n"/>
      <c r="BT58" s="529" t="n"/>
      <c r="BU58" s="860" t="n"/>
      <c r="BV58" s="529" t="n"/>
      <c r="BW58" s="860" t="n"/>
      <c r="BX58" s="529" t="n"/>
      <c r="BY58" s="860" t="n"/>
      <c r="BZ58" s="529" t="n"/>
      <c r="CA58" s="860" t="n"/>
      <c r="CB58" s="521">
        <f>CB54+0+0+0+CB38+CB23+CB50</f>
        <v/>
      </c>
      <c r="CC58" s="856" t="n"/>
      <c r="CD58" s="335">
        <f>CD54+0+0+0+CD38+CD23+CD50</f>
        <v/>
      </c>
      <c r="CE58" s="860" t="n"/>
      <c r="CF58" s="342" t="n"/>
      <c r="CG58" s="859" t="n"/>
      <c r="CH58" s="342" t="n"/>
      <c r="CI58" s="859" t="n"/>
      <c r="CJ58" s="342" t="n"/>
      <c r="CK58" s="859" t="n"/>
      <c r="CL58" s="342" t="n"/>
      <c r="CM58" s="342" t="n"/>
      <c r="CN58" s="342" t="n"/>
      <c r="CO58" s="342" t="n"/>
    </row>
    <row r="59">
      <c r="A59" s="453" t="n"/>
      <c r="B59" s="498" t="n"/>
      <c r="C59" s="498" t="n"/>
      <c r="D59" s="498" t="n"/>
      <c r="E59" s="498" t="n"/>
      <c r="F59" s="498" t="n"/>
      <c r="G59" s="498" t="n"/>
      <c r="H59" s="498" t="n"/>
      <c r="I59" s="498" t="n"/>
      <c r="J59" s="498" t="n"/>
      <c r="K59" s="498" t="n"/>
      <c r="L59" s="498" t="n"/>
      <c r="M59" s="498" t="n"/>
      <c r="N59" s="498" t="n"/>
      <c r="O59" s="498" t="n"/>
      <c r="P59" s="498" t="n"/>
      <c r="Q59" s="498" t="n"/>
      <c r="R59" s="498" t="n"/>
      <c r="S59" s="498" t="n"/>
      <c r="T59" s="498" t="n"/>
      <c r="U59" s="498" t="n"/>
      <c r="V59" s="498" t="n"/>
      <c r="W59" s="498" t="n"/>
      <c r="X59" s="498" t="n"/>
      <c r="Y59" s="498" t="n"/>
      <c r="Z59" s="498" t="n"/>
      <c r="AA59" s="498" t="n"/>
      <c r="AB59" s="498" t="n"/>
      <c r="AC59" s="498" t="n"/>
      <c r="AD59" s="498" t="n"/>
      <c r="AE59" s="498" t="n"/>
      <c r="AF59" s="498" t="n"/>
      <c r="AG59" s="498" t="n"/>
      <c r="AH59" s="498" t="n"/>
      <c r="AI59" s="498" t="n"/>
      <c r="AJ59" s="498" t="n"/>
      <c r="AK59" s="498" t="n"/>
      <c r="AL59" s="498" t="n"/>
      <c r="AM59" s="498" t="n"/>
      <c r="AN59" s="498" t="n"/>
      <c r="AO59" s="498" t="n"/>
      <c r="AP59" s="498" t="n"/>
      <c r="AQ59" s="498" t="n"/>
      <c r="AR59" s="498" t="n"/>
      <c r="AS59" s="498" t="n"/>
      <c r="AT59" s="498" t="n"/>
      <c r="AU59" s="498" t="n"/>
      <c r="AV59" s="498" t="n"/>
      <c r="AW59" s="498" t="n"/>
      <c r="AX59" s="498" t="n"/>
      <c r="AY59" s="498" t="n"/>
      <c r="AZ59" s="498" t="n"/>
      <c r="BA59" s="498" t="n"/>
      <c r="BB59" s="498" t="n"/>
      <c r="BC59" s="498" t="n"/>
      <c r="BD59" s="498" t="n"/>
      <c r="BE59" s="498" t="n"/>
      <c r="BF59" s="498" t="n"/>
      <c r="BG59" s="498" t="n"/>
      <c r="BH59" s="498" t="n"/>
      <c r="BI59" s="498" t="n"/>
      <c r="BJ59" s="498" t="n"/>
      <c r="BK59" s="498" t="n"/>
      <c r="BL59" s="498" t="n"/>
      <c r="BM59" s="498" t="n"/>
      <c r="BN59" s="498" t="n"/>
      <c r="BO59" s="498" t="n"/>
      <c r="BP59" s="498" t="n"/>
      <c r="BQ59" s="498" t="n"/>
      <c r="BR59" s="498" t="n"/>
      <c r="BS59" s="498" t="n"/>
      <c r="BT59" s="498" t="n"/>
      <c r="BU59" s="498" t="n"/>
      <c r="BV59" s="498" t="n"/>
      <c r="BW59" s="498" t="n"/>
      <c r="BX59" s="498" t="n"/>
      <c r="BY59" s="498" t="n"/>
      <c r="BZ59" s="498" t="n"/>
      <c r="CA59" s="498" t="n"/>
      <c r="CB59" s="498" t="n"/>
      <c r="CC59" s="104" t="n"/>
      <c r="CD59" s="104" t="n"/>
      <c r="CE59" s="104" t="n"/>
      <c r="CF59" s="453" t="n"/>
      <c r="CG59" s="453" t="n"/>
      <c r="CH59" s="453" t="n"/>
      <c r="CI59" s="453" t="n"/>
      <c r="CJ59" s="453" t="n"/>
      <c r="CK59" s="453" t="n"/>
      <c r="CL59" s="453" t="n"/>
      <c r="CM59" s="453" t="n"/>
      <c r="CN59" s="453" t="n"/>
      <c r="CO59" s="453" t="n"/>
    </row>
    <row r="60">
      <c r="A60" s="532" t="n"/>
      <c r="B60" s="533" t="n">
        <v>2026</v>
      </c>
      <c r="C60" s="855" t="n"/>
      <c r="D60" s="855" t="n"/>
      <c r="E60" s="856" t="n"/>
      <c r="F60" s="533" t="inlineStr">
        <is>
          <t>3Q2025</t>
        </is>
      </c>
      <c r="G60" s="855" t="n"/>
      <c r="H60" s="855" t="n"/>
      <c r="I60" s="856" t="n"/>
      <c r="J60" s="533" t="inlineStr">
        <is>
          <t>4Q2025</t>
        </is>
      </c>
      <c r="K60" s="855" t="n"/>
      <c r="L60" s="855" t="n"/>
      <c r="M60" s="856" t="n"/>
      <c r="N60" s="407" t="n"/>
      <c r="O60" s="407" t="n"/>
      <c r="P60" s="407" t="n"/>
      <c r="Q60" s="407" t="n"/>
      <c r="R60" s="407" t="n"/>
      <c r="S60" s="407" t="n"/>
      <c r="T60" s="407" t="n"/>
      <c r="U60" s="407" t="n"/>
      <c r="V60" s="407" t="n"/>
      <c r="W60" s="407" t="n"/>
      <c r="X60" s="407" t="n"/>
      <c r="Y60" s="408" t="n"/>
      <c r="Z60" s="533" t="inlineStr">
        <is>
          <t>Август</t>
        </is>
      </c>
      <c r="AA60" s="855" t="n"/>
      <c r="AB60" s="855" t="n"/>
      <c r="AC60" s="855" t="n"/>
      <c r="AD60" s="855" t="n"/>
      <c r="AE60" s="855" t="n"/>
      <c r="AF60" s="855" t="n"/>
      <c r="AG60" s="855" t="n"/>
      <c r="AH60" s="855" t="n"/>
      <c r="AI60" s="855" t="n"/>
      <c r="AJ60" s="855" t="n"/>
      <c r="AK60" s="855" t="n"/>
      <c r="AL60" s="855" t="n"/>
      <c r="AM60" s="856" t="n"/>
      <c r="AN60" s="533" t="inlineStr">
        <is>
          <t>Сентябрь</t>
        </is>
      </c>
      <c r="AO60" s="855" t="n"/>
      <c r="AP60" s="855" t="n"/>
      <c r="AQ60" s="855" t="n"/>
      <c r="AR60" s="855" t="n"/>
      <c r="AS60" s="855" t="n"/>
      <c r="AT60" s="855" t="n"/>
      <c r="AU60" s="855" t="n"/>
      <c r="AV60" s="855" t="n"/>
      <c r="AW60" s="855" t="n"/>
      <c r="AX60" s="855" t="n"/>
      <c r="AY60" s="855" t="n"/>
      <c r="AZ60" s="855" t="n"/>
      <c r="BA60" s="855" t="n"/>
      <c r="BB60" s="855" t="n"/>
      <c r="BC60" s="856" t="n"/>
      <c r="BD60" s="533" t="inlineStr">
        <is>
          <t>Октябрь</t>
        </is>
      </c>
      <c r="BE60" s="855" t="n"/>
      <c r="BF60" s="855" t="n"/>
      <c r="BG60" s="855" t="n"/>
      <c r="BH60" s="855" t="n"/>
      <c r="BI60" s="855" t="n"/>
      <c r="BJ60" s="855" t="n"/>
      <c r="BK60" s="855" t="n"/>
      <c r="BL60" s="855" t="n"/>
      <c r="BM60" s="855" t="n"/>
      <c r="BN60" s="855" t="n"/>
      <c r="BO60" s="856" t="n"/>
      <c r="BP60" s="533" t="inlineStr">
        <is>
          <t>Ноябрь</t>
        </is>
      </c>
      <c r="BQ60" s="855" t="n"/>
      <c r="BR60" s="855" t="n"/>
      <c r="BS60" s="855" t="n"/>
      <c r="BT60" s="855" t="n"/>
      <c r="BU60" s="855" t="n"/>
      <c r="BV60" s="855" t="n"/>
      <c r="BW60" s="855" t="n"/>
      <c r="BX60" s="855" t="n"/>
      <c r="BY60" s="855" t="n"/>
      <c r="BZ60" s="855" t="n"/>
      <c r="CA60" s="856" t="n"/>
      <c r="CB60" s="533" t="inlineStr">
        <is>
          <t>Декабрь</t>
        </is>
      </c>
      <c r="CC60" s="855" t="n"/>
      <c r="CD60" s="855" t="n"/>
      <c r="CE60" s="855" t="n"/>
      <c r="CF60" s="855" t="n"/>
      <c r="CG60" s="855" t="n"/>
      <c r="CH60" s="855" t="n"/>
      <c r="CI60" s="855" t="n"/>
      <c r="CJ60" s="855" t="n"/>
      <c r="CK60" s="855" t="n"/>
      <c r="CL60" s="855" t="n"/>
      <c r="CM60" s="855" t="n"/>
      <c r="CN60" s="855" t="n"/>
      <c r="CO60" s="856" t="n"/>
    </row>
    <row r="61">
      <c r="A61" s="464" t="inlineStr">
        <is>
          <t>CPL (paid)</t>
        </is>
      </c>
      <c r="B61" s="455" t="inlineStr">
        <is>
          <t>Квота</t>
        </is>
      </c>
      <c r="C61" s="856" t="n"/>
      <c r="D61" s="456" t="inlineStr">
        <is>
          <t>Факт</t>
        </is>
      </c>
      <c r="E61" s="856" t="n"/>
      <c r="F61" s="455" t="inlineStr">
        <is>
          <t>Квота</t>
        </is>
      </c>
      <c r="G61" s="856" t="n"/>
      <c r="H61" s="456" t="inlineStr">
        <is>
          <t>Факт</t>
        </is>
      </c>
      <c r="I61" s="856" t="n"/>
      <c r="J61" s="455" t="inlineStr">
        <is>
          <t>Квота</t>
        </is>
      </c>
      <c r="K61" s="856" t="n"/>
      <c r="L61" s="456" t="inlineStr">
        <is>
          <t>Факт</t>
        </is>
      </c>
      <c r="M61" s="856" t="n"/>
      <c r="N61" s="456" t="inlineStr">
        <is>
          <t>Факт</t>
        </is>
      </c>
      <c r="O61" s="856" t="n"/>
      <c r="P61" s="457" t="inlineStr">
        <is>
          <t>30.06 - 06.07</t>
        </is>
      </c>
      <c r="Q61" s="856" t="n"/>
      <c r="R61" s="457" t="inlineStr">
        <is>
          <t>07.07 - 13.07</t>
        </is>
      </c>
      <c r="S61" s="856" t="n"/>
      <c r="T61" s="457" t="inlineStr">
        <is>
          <t>14.07 - 20.07</t>
        </is>
      </c>
      <c r="U61" s="856" t="n"/>
      <c r="V61" s="457" t="inlineStr">
        <is>
          <t>21.07 - 27.07</t>
        </is>
      </c>
      <c r="W61" s="856" t="n"/>
      <c r="X61" s="457" t="inlineStr">
        <is>
          <t>28.07 - 03.08</t>
        </is>
      </c>
      <c r="Y61" s="856" t="n"/>
      <c r="Z61" s="455" t="inlineStr">
        <is>
          <t>Квота</t>
        </is>
      </c>
      <c r="AA61" s="856" t="n"/>
      <c r="AB61" s="456" t="inlineStr">
        <is>
          <t>Факт</t>
        </is>
      </c>
      <c r="AC61" s="856" t="n"/>
      <c r="AD61" s="457" t="inlineStr">
        <is>
          <t>01.08 - 04.08</t>
        </is>
      </c>
      <c r="AE61" s="856" t="n"/>
      <c r="AF61" s="457" t="inlineStr">
        <is>
          <t>05.08 - 11.08</t>
        </is>
      </c>
      <c r="AG61" s="856" t="n"/>
      <c r="AH61" s="457" t="inlineStr">
        <is>
          <t>12.08 - 18.08</t>
        </is>
      </c>
      <c r="AI61" s="856" t="n"/>
      <c r="AJ61" s="457" t="inlineStr">
        <is>
          <t>19.08 - 25.08</t>
        </is>
      </c>
      <c r="AK61" s="856" t="n"/>
      <c r="AL61" s="458" t="n"/>
      <c r="AM61" s="857" t="n"/>
      <c r="AN61" s="455" t="inlineStr">
        <is>
          <t>Квота</t>
        </is>
      </c>
      <c r="AO61" s="856" t="n"/>
      <c r="AP61" s="456" t="inlineStr">
        <is>
          <t>Факт</t>
        </is>
      </c>
      <c r="AQ61" s="856" t="n"/>
      <c r="AR61" s="457" t="inlineStr">
        <is>
          <t>01-07.09</t>
        </is>
      </c>
      <c r="AS61" s="856" t="n"/>
      <c r="AT61" s="457" t="inlineStr">
        <is>
          <t>08.09 - 14.09</t>
        </is>
      </c>
      <c r="AU61" s="856" t="n"/>
      <c r="AV61" s="457" t="inlineStr">
        <is>
          <t>15.09 - 21.09</t>
        </is>
      </c>
      <c r="AW61" s="856" t="n"/>
      <c r="AX61" s="457" t="inlineStr">
        <is>
          <t>22.09 - 28.09</t>
        </is>
      </c>
      <c r="AY61" s="856" t="n"/>
      <c r="AZ61" s="457" t="inlineStr">
        <is>
          <t>29.09 - 05.10</t>
        </is>
      </c>
      <c r="BA61" s="856" t="n"/>
      <c r="BB61" s="459" t="n">
        <v>45930</v>
      </c>
      <c r="BC61" s="856" t="n"/>
      <c r="BD61" s="455" t="inlineStr">
        <is>
          <t>Квота</t>
        </is>
      </c>
      <c r="BE61" s="856" t="n"/>
      <c r="BF61" s="456" t="inlineStr">
        <is>
          <t>Факт</t>
        </is>
      </c>
      <c r="BG61" s="856" t="n"/>
      <c r="BH61" s="457" t="inlineStr">
        <is>
          <t>01.10 - 06.10</t>
        </is>
      </c>
      <c r="BI61" s="856" t="n"/>
      <c r="BJ61" s="457" t="inlineStr">
        <is>
          <t>07.10 - 13.10</t>
        </is>
      </c>
      <c r="BK61" s="856" t="n"/>
      <c r="BL61" s="457" t="inlineStr">
        <is>
          <t>14.10 - 20.10</t>
        </is>
      </c>
      <c r="BM61" s="856" t="n"/>
      <c r="BN61" s="457" t="inlineStr">
        <is>
          <t>21.10 - 27.10</t>
        </is>
      </c>
      <c r="BO61" s="856" t="n"/>
      <c r="BP61" s="455" t="inlineStr">
        <is>
          <t>Квота</t>
        </is>
      </c>
      <c r="BQ61" s="856" t="n"/>
      <c r="BR61" s="456" t="inlineStr">
        <is>
          <t>Факт</t>
        </is>
      </c>
      <c r="BS61" s="856" t="n"/>
      <c r="BT61" s="457" t="inlineStr">
        <is>
          <t>01.11 - 03.11</t>
        </is>
      </c>
      <c r="BU61" s="856" t="n"/>
      <c r="BV61" s="457" t="inlineStr">
        <is>
          <t>04.11 - 10.11</t>
        </is>
      </c>
      <c r="BW61" s="856" t="n"/>
      <c r="BX61" s="457" t="inlineStr">
        <is>
          <t>11.11 - 17.11</t>
        </is>
      </c>
      <c r="BY61" s="856" t="n"/>
      <c r="BZ61" s="457" t="inlineStr">
        <is>
          <t>18.11 - 24.11</t>
        </is>
      </c>
      <c r="CA61" s="856" t="n"/>
      <c r="CB61" s="455" t="inlineStr">
        <is>
          <t>Квота</t>
        </is>
      </c>
      <c r="CC61" s="856" t="n"/>
      <c r="CD61" s="418" t="inlineStr">
        <is>
          <t>Факт</t>
        </is>
      </c>
      <c r="CE61" s="857" t="n"/>
      <c r="CF61" s="421" t="inlineStr">
        <is>
          <t>02.12 - 08.12</t>
        </is>
      </c>
      <c r="CG61" s="857" t="n"/>
      <c r="CH61" s="421" t="inlineStr">
        <is>
          <t>09.12 - 15.12</t>
        </is>
      </c>
      <c r="CI61" s="857" t="n"/>
      <c r="CJ61" s="421" t="inlineStr">
        <is>
          <t>16.12 - 22.12</t>
        </is>
      </c>
      <c r="CK61" s="857" t="n"/>
      <c r="CL61" s="421" t="inlineStr">
        <is>
          <t>23.12 - 29.12</t>
        </is>
      </c>
      <c r="CM61" s="857" t="n"/>
      <c r="CN61" s="421" t="inlineStr">
        <is>
          <t>30.12 - 31.12</t>
        </is>
      </c>
      <c r="CO61" s="857" t="n"/>
    </row>
    <row r="62">
      <c r="A62" s="534" t="inlineStr">
        <is>
          <t>Cost per</t>
        </is>
      </c>
      <c r="B62" s="461" t="inlineStr">
        <is>
          <t>MQL</t>
        </is>
      </c>
      <c r="C62" s="461" t="inlineStr">
        <is>
          <t>SQL</t>
        </is>
      </c>
      <c r="D62" s="461" t="inlineStr">
        <is>
          <t>MQL</t>
        </is>
      </c>
      <c r="E62" s="461" t="inlineStr">
        <is>
          <t>SQL</t>
        </is>
      </c>
      <c r="F62" s="461" t="inlineStr">
        <is>
          <t>MQL</t>
        </is>
      </c>
      <c r="G62" s="461" t="inlineStr">
        <is>
          <t>SQL</t>
        </is>
      </c>
      <c r="H62" s="461" t="inlineStr">
        <is>
          <t>MQL</t>
        </is>
      </c>
      <c r="I62" s="461" t="inlineStr">
        <is>
          <t>SQL</t>
        </is>
      </c>
      <c r="J62" s="461" t="inlineStr">
        <is>
          <t>MQL</t>
        </is>
      </c>
      <c r="K62" s="461" t="inlineStr">
        <is>
          <t>SQL</t>
        </is>
      </c>
      <c r="L62" s="461" t="inlineStr">
        <is>
          <t>MQL</t>
        </is>
      </c>
      <c r="M62" s="461" t="inlineStr">
        <is>
          <t>SQL</t>
        </is>
      </c>
      <c r="N62" s="462" t="inlineStr">
        <is>
          <t>MQL</t>
        </is>
      </c>
      <c r="O62" s="462" t="inlineStr">
        <is>
          <t>SQL</t>
        </is>
      </c>
      <c r="P62" s="463" t="inlineStr">
        <is>
          <t>MQL</t>
        </is>
      </c>
      <c r="Q62" s="463" t="inlineStr">
        <is>
          <t>SQL</t>
        </is>
      </c>
      <c r="R62" s="463" t="inlineStr">
        <is>
          <t>MQL</t>
        </is>
      </c>
      <c r="S62" s="463" t="inlineStr">
        <is>
          <t>SQL</t>
        </is>
      </c>
      <c r="T62" s="463" t="inlineStr">
        <is>
          <t>MQL</t>
        </is>
      </c>
      <c r="U62" s="463" t="inlineStr">
        <is>
          <t>SQL</t>
        </is>
      </c>
      <c r="V62" s="463" t="inlineStr">
        <is>
          <t>MQL</t>
        </is>
      </c>
      <c r="W62" s="463" t="inlineStr">
        <is>
          <t>SQL</t>
        </is>
      </c>
      <c r="X62" s="463" t="inlineStr">
        <is>
          <t>MQL</t>
        </is>
      </c>
      <c r="Y62" s="463" t="inlineStr">
        <is>
          <t>SQL</t>
        </is>
      </c>
      <c r="Z62" s="463" t="inlineStr">
        <is>
          <t>MQL</t>
        </is>
      </c>
      <c r="AA62" s="463" t="inlineStr">
        <is>
          <t>SQL</t>
        </is>
      </c>
      <c r="AB62" s="462" t="inlineStr">
        <is>
          <t>MQL</t>
        </is>
      </c>
      <c r="AC62" s="462" t="inlineStr">
        <is>
          <t>SQL</t>
        </is>
      </c>
      <c r="AD62" s="463" t="inlineStr">
        <is>
          <t>MQL</t>
        </is>
      </c>
      <c r="AE62" s="463" t="inlineStr">
        <is>
          <t>SQL</t>
        </is>
      </c>
      <c r="AF62" s="463" t="inlineStr">
        <is>
          <t>MQL</t>
        </is>
      </c>
      <c r="AG62" s="463" t="inlineStr">
        <is>
          <t>SQL</t>
        </is>
      </c>
      <c r="AH62" s="463" t="inlineStr">
        <is>
          <t>MQL</t>
        </is>
      </c>
      <c r="AI62" s="463" t="inlineStr">
        <is>
          <t>SQL</t>
        </is>
      </c>
      <c r="AJ62" s="463" t="inlineStr">
        <is>
          <t>MQL</t>
        </is>
      </c>
      <c r="AK62" s="463" t="inlineStr">
        <is>
          <t>SQL</t>
        </is>
      </c>
      <c r="AL62" s="61" t="n"/>
      <c r="AM62" s="62" t="n"/>
      <c r="AN62" s="463" t="inlineStr">
        <is>
          <t>MQL</t>
        </is>
      </c>
      <c r="AO62" s="463" t="inlineStr">
        <is>
          <t>SQL</t>
        </is>
      </c>
      <c r="AP62" s="462" t="inlineStr">
        <is>
          <t>MQL</t>
        </is>
      </c>
      <c r="AQ62" s="462" t="inlineStr">
        <is>
          <t>SQL</t>
        </is>
      </c>
      <c r="AR62" s="463" t="inlineStr">
        <is>
          <t>MQL</t>
        </is>
      </c>
      <c r="AS62" s="463" t="inlineStr">
        <is>
          <t>SQL</t>
        </is>
      </c>
      <c r="AT62" s="463" t="inlineStr">
        <is>
          <t>MQL</t>
        </is>
      </c>
      <c r="AU62" s="463" t="inlineStr">
        <is>
          <t>SQL</t>
        </is>
      </c>
      <c r="AV62" s="463" t="inlineStr">
        <is>
          <t>MQL</t>
        </is>
      </c>
      <c r="AW62" s="463" t="inlineStr">
        <is>
          <t>SQL</t>
        </is>
      </c>
      <c r="AX62" s="463" t="inlineStr">
        <is>
          <t>MQL</t>
        </is>
      </c>
      <c r="AY62" s="463" t="inlineStr">
        <is>
          <t>SQL</t>
        </is>
      </c>
      <c r="AZ62" s="463" t="inlineStr">
        <is>
          <t>MQL</t>
        </is>
      </c>
      <c r="BA62" s="463" t="inlineStr">
        <is>
          <t>SQL</t>
        </is>
      </c>
      <c r="BB62" s="463" t="inlineStr">
        <is>
          <t>MQL</t>
        </is>
      </c>
      <c r="BC62" s="463" t="inlineStr">
        <is>
          <t>SQL</t>
        </is>
      </c>
      <c r="BD62" s="463" t="inlineStr">
        <is>
          <t>MQL</t>
        </is>
      </c>
      <c r="BE62" s="463" t="inlineStr">
        <is>
          <t>SQL</t>
        </is>
      </c>
      <c r="BF62" s="462" t="inlineStr">
        <is>
          <t>MQL</t>
        </is>
      </c>
      <c r="BG62" s="462" t="inlineStr">
        <is>
          <t>SQL</t>
        </is>
      </c>
      <c r="BH62" s="463" t="inlineStr">
        <is>
          <t>MQL</t>
        </is>
      </c>
      <c r="BI62" s="463" t="inlineStr">
        <is>
          <t>SQL</t>
        </is>
      </c>
      <c r="BJ62" s="463" t="inlineStr">
        <is>
          <t>MQL</t>
        </is>
      </c>
      <c r="BK62" s="463" t="inlineStr">
        <is>
          <t>SQL</t>
        </is>
      </c>
      <c r="BL62" s="463" t="inlineStr">
        <is>
          <t>MQL</t>
        </is>
      </c>
      <c r="BM62" s="463" t="inlineStr">
        <is>
          <t>SQL</t>
        </is>
      </c>
      <c r="BN62" s="463" t="inlineStr">
        <is>
          <t>MQL</t>
        </is>
      </c>
      <c r="BO62" s="463" t="inlineStr">
        <is>
          <t>SQL</t>
        </is>
      </c>
      <c r="BP62" s="463" t="inlineStr">
        <is>
          <t>MQL</t>
        </is>
      </c>
      <c r="BQ62" s="463" t="inlineStr">
        <is>
          <t>SQL</t>
        </is>
      </c>
      <c r="BR62" s="462" t="inlineStr">
        <is>
          <t>MQL</t>
        </is>
      </c>
      <c r="BS62" s="462" t="inlineStr">
        <is>
          <t>SQL</t>
        </is>
      </c>
      <c r="BT62" s="463" t="inlineStr">
        <is>
          <t>MQL</t>
        </is>
      </c>
      <c r="BU62" s="463" t="inlineStr">
        <is>
          <t>SQL</t>
        </is>
      </c>
      <c r="BV62" s="463" t="inlineStr">
        <is>
          <t>MQL</t>
        </is>
      </c>
      <c r="BW62" s="463" t="inlineStr">
        <is>
          <t>SQL</t>
        </is>
      </c>
      <c r="BX62" s="463" t="inlineStr">
        <is>
          <t>MQL</t>
        </is>
      </c>
      <c r="BY62" s="463" t="inlineStr">
        <is>
          <t>SQL</t>
        </is>
      </c>
      <c r="BZ62" s="463" t="inlineStr">
        <is>
          <t>MQL</t>
        </is>
      </c>
      <c r="CA62" s="463" t="inlineStr">
        <is>
          <t>SQL</t>
        </is>
      </c>
      <c r="CB62" s="463" t="inlineStr">
        <is>
          <t>MQL</t>
        </is>
      </c>
      <c r="CC62" s="62" t="inlineStr">
        <is>
          <t>SQL</t>
        </is>
      </c>
      <c r="CD62" s="63" t="inlineStr">
        <is>
          <t>MQL</t>
        </is>
      </c>
      <c r="CE62" s="360" t="inlineStr">
        <is>
          <t>SQL</t>
        </is>
      </c>
      <c r="CF62" s="65" t="inlineStr">
        <is>
          <t>MQL</t>
        </is>
      </c>
      <c r="CG62" s="66" t="inlineStr">
        <is>
          <t>SQL</t>
        </is>
      </c>
      <c r="CH62" s="65" t="inlineStr">
        <is>
          <t>MQL</t>
        </is>
      </c>
      <c r="CI62" s="66" t="inlineStr">
        <is>
          <t>SQL</t>
        </is>
      </c>
      <c r="CJ62" s="65" t="inlineStr">
        <is>
          <t>MQL</t>
        </is>
      </c>
      <c r="CK62" s="66" t="inlineStr">
        <is>
          <t>SQL</t>
        </is>
      </c>
      <c r="CL62" s="65" t="inlineStr">
        <is>
          <t>MQL</t>
        </is>
      </c>
      <c r="CM62" s="66" t="inlineStr">
        <is>
          <t>SQL</t>
        </is>
      </c>
      <c r="CN62" s="65" t="inlineStr">
        <is>
          <t>MQL</t>
        </is>
      </c>
      <c r="CO62" s="66" t="inlineStr">
        <is>
          <t>SQL</t>
        </is>
      </c>
    </row>
    <row r="63">
      <c r="A63" s="535" t="inlineStr">
        <is>
          <t>Всего</t>
        </is>
      </c>
      <c r="B63" s="536">
        <f>IFERROR(B58/B5,0)</f>
        <v/>
      </c>
      <c r="C63" s="536">
        <f>IFERROR(B58/C5,0)</f>
        <v/>
      </c>
      <c r="D63" s="536">
        <f>IFERROR(D58/D5,0)</f>
        <v/>
      </c>
      <c r="E63" s="536">
        <f>IFERROR(D58/E5,0)</f>
        <v/>
      </c>
      <c r="F63" s="536">
        <f>IFERROR(F58/F5,0)</f>
        <v/>
      </c>
      <c r="G63" s="536">
        <f>IFERROR(F58/G5,0)</f>
        <v/>
      </c>
      <c r="H63" s="536">
        <f>IFERROR(H58/H5,0)</f>
        <v/>
      </c>
      <c r="I63" s="536">
        <f>IFERROR(H58/I5,0)</f>
        <v/>
      </c>
      <c r="J63" s="536">
        <f>IFERROR(J58/J5,0)</f>
        <v/>
      </c>
      <c r="K63" s="536">
        <f>IFERROR(J58/K5,0)</f>
        <v/>
      </c>
      <c r="L63" s="536">
        <f>IFERROR(L58/L5,0)</f>
        <v/>
      </c>
      <c r="M63" s="536">
        <f>IFERROR(L58/M5,0)</f>
        <v/>
      </c>
      <c r="N63" s="537">
        <f>IFERROR(N58/N5,0)</f>
        <v/>
      </c>
      <c r="O63" s="537">
        <f>IFERROR(N58/O5,0)</f>
        <v/>
      </c>
      <c r="P63" s="365" t="n"/>
      <c r="Q63" s="367" t="n"/>
      <c r="R63" s="365" t="n"/>
      <c r="S63" s="367" t="n"/>
      <c r="T63" s="365" t="n"/>
      <c r="U63" s="367" t="n"/>
      <c r="V63" s="537">
        <f>IFERROR(V24/V5,0)</f>
        <v/>
      </c>
      <c r="W63" s="537">
        <f>IFERROR(V24/W5,0)</f>
        <v/>
      </c>
      <c r="X63" s="365" t="n"/>
      <c r="Y63" s="367" t="n"/>
      <c r="Z63" s="537">
        <f>IFERROR(Z58/Z5,0)</f>
        <v/>
      </c>
      <c r="AA63" s="537">
        <f>IFERROR(Z58/AA5,0)</f>
        <v/>
      </c>
      <c r="AB63" s="537">
        <f>IFERROR(AB58/AB5,0)</f>
        <v/>
      </c>
      <c r="AC63" s="537">
        <f>IFERROR(AB58/AC5,0)</f>
        <v/>
      </c>
      <c r="AD63" s="365" t="n"/>
      <c r="AE63" s="367" t="n"/>
      <c r="AF63" s="367" t="n"/>
      <c r="AG63" s="367" t="n"/>
      <c r="AH63" s="367" t="n"/>
      <c r="AI63" s="367" t="n"/>
      <c r="AJ63" s="367" t="n"/>
      <c r="AK63" s="367" t="n"/>
      <c r="AL63" s="367" t="n"/>
      <c r="AM63" s="367" t="n"/>
      <c r="AN63" s="537">
        <f>IFERROR(AN58/AN5,0)</f>
        <v/>
      </c>
      <c r="AO63" s="537">
        <f>IFERROR(AN58/AO5,0)</f>
        <v/>
      </c>
      <c r="AP63" s="537">
        <f>IFERROR(AP58/AP5,0)</f>
        <v/>
      </c>
      <c r="AQ63" s="537">
        <f>IFERROR(AP58/AQ5,0)</f>
        <v/>
      </c>
      <c r="AR63" s="365" t="n"/>
      <c r="AS63" s="367" t="n"/>
      <c r="AT63" s="537">
        <f>IFERROR(AT26/AT5,0)</f>
        <v/>
      </c>
      <c r="AU63" s="537">
        <f>IFERROR(AT26/AU5,0)</f>
        <v/>
      </c>
      <c r="AV63" s="537">
        <f>IFERROR(AV26/AV5,0)</f>
        <v/>
      </c>
      <c r="AW63" s="537">
        <f>IFERROR(AV26/AW5,0)</f>
        <v/>
      </c>
      <c r="AX63" s="365" t="n"/>
      <c r="AY63" s="367" t="n"/>
      <c r="AZ63" s="365" t="n"/>
      <c r="BA63" s="367" t="n"/>
      <c r="BB63" s="365" t="n"/>
      <c r="BC63" s="367" t="n"/>
      <c r="BD63" s="537">
        <f>IFERROR(BD58/BD5,0)</f>
        <v/>
      </c>
      <c r="BE63" s="537">
        <f>IFERROR(BD58/BE5,0)</f>
        <v/>
      </c>
      <c r="BF63" s="537">
        <f>IFERROR(BF58/BF5,0)</f>
        <v/>
      </c>
      <c r="BG63" s="537">
        <f>IFERROR(BF58/BG5,0)</f>
        <v/>
      </c>
      <c r="BH63" s="367" t="n"/>
      <c r="BI63" s="367" t="n"/>
      <c r="BJ63" s="367" t="n"/>
      <c r="BK63" s="367" t="n"/>
      <c r="BL63" s="367" t="n"/>
      <c r="BM63" s="367" t="n"/>
      <c r="BN63" s="367" t="n"/>
      <c r="BO63" s="367" t="n"/>
      <c r="BP63" s="537">
        <f>IFERROR(BP58/BP5,0)</f>
        <v/>
      </c>
      <c r="BQ63" s="537">
        <f>IFERROR(BP58/BQ5,0)</f>
        <v/>
      </c>
      <c r="BR63" s="537">
        <f>IFERROR(BR58/BR5,0)</f>
        <v/>
      </c>
      <c r="BS63" s="537">
        <f>IFERROR(BR58/BS5,0)</f>
        <v/>
      </c>
      <c r="BT63" s="367" t="n"/>
      <c r="BU63" s="367" t="n"/>
      <c r="BV63" s="367" t="n"/>
      <c r="BW63" s="367" t="n"/>
      <c r="BX63" s="367" t="n"/>
      <c r="BY63" s="367" t="n"/>
      <c r="BZ63" s="367" t="n"/>
      <c r="CA63" s="367" t="n"/>
      <c r="CB63" s="537">
        <f>IFERROR(CB58/CB5,0)</f>
        <v/>
      </c>
      <c r="CC63" s="366">
        <f>IFERROR(CB58/CC5,0)</f>
        <v/>
      </c>
      <c r="CD63" s="367">
        <f>IFERROR(CD58/CD5,0)</f>
        <v/>
      </c>
      <c r="CE63" s="367">
        <f>IFERROR(CD58/CE5,0)</f>
        <v/>
      </c>
      <c r="CF63" s="368" t="n"/>
      <c r="CG63" s="368" t="n"/>
      <c r="CH63" s="368" t="n"/>
      <c r="CI63" s="368" t="n"/>
      <c r="CJ63" s="368" t="n"/>
      <c r="CK63" s="368" t="n"/>
      <c r="CL63" s="368" t="n"/>
      <c r="CM63" s="368" t="n"/>
      <c r="CN63" s="368" t="n"/>
      <c r="CO63" s="368" t="n"/>
    </row>
    <row r="64">
      <c r="A64" s="535" t="inlineStr">
        <is>
          <t>Без ФОТа</t>
        </is>
      </c>
      <c r="B64" s="536">
        <f>IFERROR(B57/B5,0)</f>
        <v/>
      </c>
      <c r="C64" s="536">
        <f>IFERROR(B23/C5,0)</f>
        <v/>
      </c>
      <c r="D64" s="536">
        <f>0</f>
        <v/>
      </c>
      <c r="E64" s="536">
        <f>IFERROR(D57/E5,0)</f>
        <v/>
      </c>
      <c r="F64" s="536">
        <f>0</f>
        <v/>
      </c>
      <c r="G64" s="536">
        <f>IFERROR(F57/G5,0)</f>
        <v/>
      </c>
      <c r="H64" s="536">
        <f>IFERROR(H57/H5,0)</f>
        <v/>
      </c>
      <c r="I64" s="536">
        <f>IFERROR(H57/I5,0)</f>
        <v/>
      </c>
      <c r="J64" s="536">
        <f>0</f>
        <v/>
      </c>
      <c r="K64" s="536">
        <f>IFERROR(J57/K5,0)</f>
        <v/>
      </c>
      <c r="L64" s="536">
        <f>IFERROR(L57/L5,0)</f>
        <v/>
      </c>
      <c r="M64" s="536">
        <f>IFERROR(L57/M5,0)</f>
        <v/>
      </c>
      <c r="N64" s="537">
        <f>IFERROR(N57/N5,0)</f>
        <v/>
      </c>
      <c r="O64" s="537">
        <f>IFERROR(N57/O5,0)</f>
        <v/>
      </c>
      <c r="P64" s="365" t="n"/>
      <c r="Q64" s="367" t="n"/>
      <c r="R64" s="365" t="n"/>
      <c r="S64" s="367" t="n"/>
      <c r="T64" s="365" t="n"/>
      <c r="U64" s="367" t="n"/>
      <c r="V64" s="365" t="n"/>
      <c r="W64" s="367" t="n"/>
      <c r="X64" s="365" t="n"/>
      <c r="Y64" s="367" t="n"/>
      <c r="Z64" s="537">
        <f>0</f>
        <v/>
      </c>
      <c r="AA64" s="537">
        <f>IFERROR(Z57/AA5,0)</f>
        <v/>
      </c>
      <c r="AB64" s="537">
        <f>IFERROR(AB57/AB5,0)</f>
        <v/>
      </c>
      <c r="AC64" s="537">
        <f>IFERROR(AB57/AC5,0)</f>
        <v/>
      </c>
      <c r="AD64" s="365" t="n"/>
      <c r="AE64" s="367" t="n"/>
      <c r="AF64" s="367" t="n"/>
      <c r="AG64" s="367" t="n"/>
      <c r="AH64" s="367" t="n"/>
      <c r="AI64" s="367" t="n"/>
      <c r="AJ64" s="367" t="n"/>
      <c r="AK64" s="367" t="n"/>
      <c r="AL64" s="367" t="n"/>
      <c r="AM64" s="367" t="n"/>
      <c r="AN64" s="537">
        <f>0</f>
        <v/>
      </c>
      <c r="AO64" s="537">
        <f>IFERROR(AN57/AO5,0)</f>
        <v/>
      </c>
      <c r="AP64" s="537">
        <f>0</f>
        <v/>
      </c>
      <c r="AQ64" s="537">
        <f>IFERROR(AP57/AQ5,0)</f>
        <v/>
      </c>
      <c r="AR64" s="365" t="n"/>
      <c r="AS64" s="367" t="n"/>
      <c r="AT64" s="365" t="n"/>
      <c r="AU64" s="367" t="n"/>
      <c r="AV64" s="365" t="n"/>
      <c r="AW64" s="367" t="n"/>
      <c r="AX64" s="365" t="n"/>
      <c r="AY64" s="367" t="n"/>
      <c r="AZ64" s="365" t="n"/>
      <c r="BA64" s="367" t="n"/>
      <c r="BB64" s="365" t="n"/>
      <c r="BC64" s="367" t="n"/>
      <c r="BD64" s="537">
        <f>0</f>
        <v/>
      </c>
      <c r="BE64" s="537">
        <f>IFERROR(BD57/BE5,0)</f>
        <v/>
      </c>
      <c r="BF64" s="537">
        <f>0</f>
        <v/>
      </c>
      <c r="BG64" s="537">
        <f>IFERROR(BF57/BG5,0)</f>
        <v/>
      </c>
      <c r="BH64" s="367" t="n"/>
      <c r="BI64" s="367" t="n"/>
      <c r="BJ64" s="367" t="n"/>
      <c r="BK64" s="367" t="n"/>
      <c r="BL64" s="367" t="n"/>
      <c r="BM64" s="367" t="n"/>
      <c r="BN64" s="367" t="n"/>
      <c r="BO64" s="367" t="n"/>
      <c r="BP64" s="537">
        <f>0</f>
        <v/>
      </c>
      <c r="BQ64" s="537">
        <f>IFERROR(BP57/BQ5,0)</f>
        <v/>
      </c>
      <c r="BR64" s="537">
        <f>0</f>
        <v/>
      </c>
      <c r="BS64" s="537">
        <f>IFERROR(BR57/BS5,0)</f>
        <v/>
      </c>
      <c r="BT64" s="367" t="n"/>
      <c r="BU64" s="367" t="n"/>
      <c r="BV64" s="367" t="n"/>
      <c r="BW64" s="367" t="n"/>
      <c r="BX64" s="367" t="n"/>
      <c r="BY64" s="367" t="n"/>
      <c r="BZ64" s="367" t="n"/>
      <c r="CA64" s="367" t="n"/>
      <c r="CB64" s="537">
        <f>0</f>
        <v/>
      </c>
      <c r="CC64" s="367">
        <f>IFERROR(CB57/CC5,0)</f>
        <v/>
      </c>
      <c r="CD64" s="365">
        <f>0</f>
        <v/>
      </c>
      <c r="CE64" s="367">
        <f>IFERROR(CD57/CE5,0)</f>
        <v/>
      </c>
      <c r="CF64" s="368" t="n"/>
      <c r="CG64" s="368" t="n"/>
      <c r="CH64" s="368" t="n"/>
      <c r="CI64" s="368" t="n"/>
      <c r="CJ64" s="368" t="n"/>
      <c r="CK64" s="368" t="n"/>
      <c r="CL64" s="368" t="n"/>
      <c r="CM64" s="368" t="n"/>
      <c r="CN64" s="368" t="n"/>
      <c r="CO64" s="368" t="n"/>
    </row>
    <row r="65">
      <c r="A65" s="538" t="inlineStr">
        <is>
          <t>CPL платное продвижение</t>
        </is>
      </c>
      <c r="B65" s="539">
        <f>IFERROR(B23/B5,0)</f>
        <v/>
      </c>
      <c r="C65" s="371" t="n"/>
      <c r="D65" s="539">
        <f>IFERROR(D23/D5,0)</f>
        <v/>
      </c>
      <c r="E65" s="539">
        <f>IFERROR(D23/E5,0)</f>
        <v/>
      </c>
      <c r="F65" s="539">
        <f>0</f>
        <v/>
      </c>
      <c r="G65" s="539">
        <f>0</f>
        <v/>
      </c>
      <c r="H65" s="539">
        <f>0</f>
        <v/>
      </c>
      <c r="I65" s="539">
        <f>0</f>
        <v/>
      </c>
      <c r="J65" s="539">
        <f>0</f>
        <v/>
      </c>
      <c r="K65" s="539">
        <f>0</f>
        <v/>
      </c>
      <c r="L65" s="539">
        <f>0</f>
        <v/>
      </c>
      <c r="M65" s="539">
        <f>0</f>
        <v/>
      </c>
      <c r="N65" s="539">
        <f>IFERROR(N23/N5,0)</f>
        <v/>
      </c>
      <c r="O65" s="539">
        <f>IFERROR(N23/O5,0)</f>
        <v/>
      </c>
      <c r="P65" s="371" t="n"/>
      <c r="Q65" s="371" t="n"/>
      <c r="R65" s="372" t="n"/>
      <c r="S65" s="371" t="n"/>
      <c r="T65" s="372" t="n"/>
      <c r="U65" s="371" t="n"/>
      <c r="V65" s="372" t="n"/>
      <c r="W65" s="371" t="n"/>
      <c r="X65" s="372" t="n"/>
      <c r="Y65" s="373" t="n"/>
      <c r="Z65" s="539">
        <f>0</f>
        <v/>
      </c>
      <c r="AA65" s="539">
        <f>0</f>
        <v/>
      </c>
      <c r="AB65" s="539">
        <f>IFERROR(AB23/AB5,0)</f>
        <v/>
      </c>
      <c r="AC65" s="539">
        <f>IFERROR(AB23/AC5,0)</f>
        <v/>
      </c>
      <c r="AD65" s="371" t="n"/>
      <c r="AE65" s="371" t="n"/>
      <c r="AF65" s="371" t="n"/>
      <c r="AG65" s="371" t="n"/>
      <c r="AH65" s="371" t="n"/>
      <c r="AI65" s="371" t="n"/>
      <c r="AJ65" s="371" t="n"/>
      <c r="AK65" s="371" t="n"/>
      <c r="AL65" s="371" t="n"/>
      <c r="AM65" s="373" t="n"/>
      <c r="AN65" s="539">
        <f>0</f>
        <v/>
      </c>
      <c r="AO65" s="539">
        <f>0</f>
        <v/>
      </c>
      <c r="AP65" s="539">
        <f>0</f>
        <v/>
      </c>
      <c r="AQ65" s="539">
        <f>0</f>
        <v/>
      </c>
      <c r="AR65" s="372" t="n"/>
      <c r="AS65" s="371" t="n"/>
      <c r="AT65" s="372" t="n"/>
      <c r="AU65" s="371" t="n"/>
      <c r="AV65" s="372" t="n"/>
      <c r="AW65" s="371" t="n"/>
      <c r="AX65" s="372" t="n"/>
      <c r="AY65" s="371" t="n"/>
      <c r="AZ65" s="372" t="n"/>
      <c r="BA65" s="371" t="n"/>
      <c r="BB65" s="372" t="n"/>
      <c r="BC65" s="373" t="n"/>
      <c r="BD65" s="539">
        <f>0</f>
        <v/>
      </c>
      <c r="BE65" s="539">
        <f>0</f>
        <v/>
      </c>
      <c r="BF65" s="539">
        <f>0</f>
        <v/>
      </c>
      <c r="BG65" s="539">
        <f>0</f>
        <v/>
      </c>
      <c r="BH65" s="371" t="n"/>
      <c r="BI65" s="371" t="n"/>
      <c r="BJ65" s="371" t="n"/>
      <c r="BK65" s="371" t="n"/>
      <c r="BL65" s="371" t="n"/>
      <c r="BM65" s="371" t="n"/>
      <c r="BN65" s="371" t="n"/>
      <c r="BO65" s="371" t="n"/>
      <c r="BP65" s="539">
        <f>0</f>
        <v/>
      </c>
      <c r="BQ65" s="539">
        <f>0</f>
        <v/>
      </c>
      <c r="BR65" s="539">
        <f>0</f>
        <v/>
      </c>
      <c r="BS65" s="539">
        <f>0</f>
        <v/>
      </c>
      <c r="BT65" s="371" t="n"/>
      <c r="BU65" s="371" t="n"/>
      <c r="BV65" s="371" t="n"/>
      <c r="BW65" s="371" t="n"/>
      <c r="BX65" s="371" t="n"/>
      <c r="BY65" s="371" t="n"/>
      <c r="BZ65" s="371" t="n"/>
      <c r="CA65" s="371" t="n"/>
      <c r="CB65" s="539">
        <f>0</f>
        <v/>
      </c>
      <c r="CC65" s="371">
        <f>0</f>
        <v/>
      </c>
      <c r="CD65" s="372">
        <f>0</f>
        <v/>
      </c>
      <c r="CE65" s="373">
        <f>0</f>
        <v/>
      </c>
      <c r="CF65" s="376" t="n"/>
      <c r="CG65" s="376" t="n"/>
      <c r="CH65" s="376" t="n"/>
      <c r="CI65" s="376" t="n"/>
      <c r="CJ65" s="376" t="n"/>
      <c r="CK65" s="376" t="n"/>
      <c r="CL65" s="376" t="n"/>
      <c r="CM65" s="376" t="n"/>
      <c r="CN65" s="376" t="n"/>
      <c r="CO65" s="377" t="n"/>
    </row>
    <row r="66">
      <c r="A66" s="540" t="inlineStr">
        <is>
          <t>SEO</t>
        </is>
      </c>
      <c r="B66" s="521">
        <f>IFERROR(B33/B7,0)</f>
        <v/>
      </c>
      <c r="C66" s="521">
        <f>IFERROR(B33/C7,0)</f>
        <v/>
      </c>
      <c r="D66" s="521">
        <f>IFERROR(D33/D7,0)</f>
        <v/>
      </c>
      <c r="E66" s="521">
        <f>IFERROR(D33/E7,0)</f>
        <v/>
      </c>
      <c r="F66" s="521">
        <f>IFERROR(F33/F7,0)</f>
        <v/>
      </c>
      <c r="G66" s="521">
        <f>IFERROR(F33/G7,0)</f>
        <v/>
      </c>
      <c r="H66" s="521">
        <f>IFERROR(H33/H7,0)</f>
        <v/>
      </c>
      <c r="I66" s="521">
        <f>IFERROR(H33/I7,0)</f>
        <v/>
      </c>
      <c r="J66" s="521">
        <f>IFERROR(J33/J7,0)</f>
        <v/>
      </c>
      <c r="K66" s="521">
        <f>IFERROR(J33/K7,0)</f>
        <v/>
      </c>
      <c r="L66" s="521">
        <f>IFERROR(L33/L7,0)</f>
        <v/>
      </c>
      <c r="M66" s="521">
        <f>IFERROR(L33/M7,0)</f>
        <v/>
      </c>
      <c r="N66" s="379" t="n"/>
      <c r="O66" s="380" t="n"/>
      <c r="P66" s="379" t="n"/>
      <c r="Q66" s="379" t="n"/>
      <c r="R66" s="257" t="n"/>
      <c r="S66" s="379" t="n"/>
      <c r="T66" s="257" t="n"/>
      <c r="U66" s="379" t="n"/>
      <c r="V66" s="257" t="n"/>
      <c r="W66" s="379" t="n"/>
      <c r="X66" s="257" t="n"/>
      <c r="Y66" s="380" t="n"/>
      <c r="Z66" s="379" t="n"/>
      <c r="AA66" s="380" t="n"/>
      <c r="AB66" s="379" t="n"/>
      <c r="AC66" s="521">
        <f>0</f>
        <v/>
      </c>
      <c r="AD66" s="379" t="n"/>
      <c r="AE66" s="379" t="n"/>
      <c r="AF66" s="379" t="n"/>
      <c r="AG66" s="379" t="n"/>
      <c r="AH66" s="379" t="n"/>
      <c r="AI66" s="379" t="n"/>
      <c r="AJ66" s="379" t="n"/>
      <c r="AK66" s="379" t="n"/>
      <c r="AL66" s="379" t="n"/>
      <c r="AM66" s="380" t="n"/>
      <c r="AN66" s="521">
        <f>0</f>
        <v/>
      </c>
      <c r="AO66" s="380" t="n"/>
      <c r="AP66" s="379" t="n"/>
      <c r="AQ66" s="521">
        <f>0</f>
        <v/>
      </c>
      <c r="AR66" s="379" t="n"/>
      <c r="AS66" s="379" t="n"/>
      <c r="AT66" s="257" t="n"/>
      <c r="AU66" s="379" t="n"/>
      <c r="AV66" s="257" t="n"/>
      <c r="AW66" s="379" t="n"/>
      <c r="AX66" s="257" t="n"/>
      <c r="AY66" s="379" t="n"/>
      <c r="AZ66" s="257" t="n"/>
      <c r="BA66" s="379" t="n"/>
      <c r="BB66" s="257" t="n"/>
      <c r="BC66" s="380" t="n"/>
      <c r="BD66" s="521">
        <f>0</f>
        <v/>
      </c>
      <c r="BE66" s="380" t="n"/>
      <c r="BF66" s="379" t="n"/>
      <c r="BG66" s="521" t="inlineStr">
        <is>
          <t>#DIV/0!</t>
        </is>
      </c>
      <c r="BH66" s="379" t="n"/>
      <c r="BI66" s="379" t="n"/>
      <c r="BJ66" s="379" t="n"/>
      <c r="BK66" s="379" t="n"/>
      <c r="BL66" s="379" t="n"/>
      <c r="BM66" s="379" t="n"/>
      <c r="BN66" s="379" t="n"/>
      <c r="BO66" s="379" t="n"/>
      <c r="BP66" s="521">
        <f>0</f>
        <v/>
      </c>
      <c r="BQ66" s="380" t="n"/>
      <c r="BR66" s="379" t="n"/>
      <c r="BS66" s="521">
        <f>0</f>
        <v/>
      </c>
      <c r="BT66" s="379" t="n"/>
      <c r="BU66" s="379" t="n"/>
      <c r="BV66" s="379" t="n"/>
      <c r="BW66" s="379" t="n"/>
      <c r="BX66" s="379" t="n"/>
      <c r="BY66" s="379" t="n"/>
      <c r="BZ66" s="379" t="n"/>
      <c r="CA66" s="379" t="n"/>
      <c r="CB66" s="521">
        <f>0</f>
        <v/>
      </c>
      <c r="CC66" s="380" t="n"/>
      <c r="CD66" s="379" t="n"/>
      <c r="CE66" s="380" t="n"/>
      <c r="CF66" s="381" t="n"/>
      <c r="CG66" s="381" t="n"/>
      <c r="CH66" s="381" t="n"/>
      <c r="CI66" s="381" t="n"/>
      <c r="CJ66" s="381" t="n"/>
      <c r="CK66" s="381" t="n"/>
      <c r="CL66" s="381" t="n"/>
      <c r="CM66" s="381" t="n"/>
      <c r="CN66" s="381" t="n"/>
      <c r="CO66" s="382" t="n"/>
    </row>
    <row r="67">
      <c r="A67" s="540" t="inlineStr">
        <is>
          <t>Яндекс.Директ</t>
        </is>
      </c>
      <c r="B67" s="521">
        <f>IFERROR(B26/B8,0)</f>
        <v/>
      </c>
      <c r="C67" s="521">
        <f>IFERROR(B26/C8,0)</f>
        <v/>
      </c>
      <c r="D67" s="521">
        <f>IFERROR(D26/D8,0)</f>
        <v/>
      </c>
      <c r="E67" s="521">
        <f>IFERROR(D26/E8,0)</f>
        <v/>
      </c>
      <c r="F67" s="521">
        <f>IFERROR(F26/F8,0)</f>
        <v/>
      </c>
      <c r="G67" s="521">
        <f>IFERROR(F26/G8,0)</f>
        <v/>
      </c>
      <c r="H67" s="521">
        <f>IFERROR(H26/H8,0)</f>
        <v/>
      </c>
      <c r="I67" s="521">
        <f>IFERROR(H26/I8,0)</f>
        <v/>
      </c>
      <c r="J67" s="521">
        <f>IFERROR(J26/J8,0)</f>
        <v/>
      </c>
      <c r="K67" s="521">
        <f>IFERROR(J26/K8,0)</f>
        <v/>
      </c>
      <c r="L67" s="521">
        <f>IFERROR(L26/L8,0)</f>
        <v/>
      </c>
      <c r="M67" s="521">
        <f>IFERROR(L26/M8,0)</f>
        <v/>
      </c>
      <c r="N67" s="379" t="n"/>
      <c r="O67" s="380" t="n"/>
      <c r="P67" s="379" t="n"/>
      <c r="Q67" s="379" t="n"/>
      <c r="R67" s="257" t="n"/>
      <c r="S67" s="379" t="n"/>
      <c r="T67" s="257" t="n"/>
      <c r="U67" s="379" t="n"/>
      <c r="V67" s="257" t="n"/>
      <c r="W67" s="379" t="n"/>
      <c r="X67" s="257" t="n"/>
      <c r="Y67" s="380" t="n"/>
      <c r="Z67" s="379" t="n"/>
      <c r="AA67" s="380" t="n"/>
      <c r="AB67" s="379" t="n"/>
      <c r="AC67" s="521" t="n">
        <v>0</v>
      </c>
      <c r="AD67" s="379" t="n"/>
      <c r="AE67" s="379" t="n"/>
      <c r="AF67" s="379" t="n"/>
      <c r="AG67" s="379" t="n"/>
      <c r="AH67" s="379" t="n"/>
      <c r="AI67" s="379" t="n"/>
      <c r="AJ67" s="379" t="n"/>
      <c r="AK67" s="379" t="n"/>
      <c r="AL67" s="379" t="n"/>
      <c r="AM67" s="380" t="n"/>
      <c r="AN67" s="521">
        <f>0</f>
        <v/>
      </c>
      <c r="AO67" s="380" t="n"/>
      <c r="AP67" s="379" t="n"/>
      <c r="AQ67" s="521" t="n">
        <v>0</v>
      </c>
      <c r="AR67" s="379" t="n"/>
      <c r="AS67" s="379" t="n"/>
      <c r="AT67" s="257" t="n"/>
      <c r="AU67" s="379" t="n"/>
      <c r="AV67" s="257" t="n"/>
      <c r="AW67" s="379" t="n"/>
      <c r="AX67" s="257" t="n"/>
      <c r="AY67" s="379" t="n"/>
      <c r="AZ67" s="257" t="n"/>
      <c r="BA67" s="379" t="n"/>
      <c r="BB67" s="257" t="n"/>
      <c r="BC67" s="380" t="n"/>
      <c r="BD67" s="521">
        <f>0</f>
        <v/>
      </c>
      <c r="BE67" s="380" t="n"/>
      <c r="BF67" s="379" t="n"/>
      <c r="BG67" s="521" t="n">
        <v>0</v>
      </c>
      <c r="BH67" s="379" t="n"/>
      <c r="BI67" s="379" t="n"/>
      <c r="BJ67" s="379" t="n"/>
      <c r="BK67" s="379" t="n"/>
      <c r="BL67" s="379" t="n"/>
      <c r="BM67" s="379" t="n"/>
      <c r="BN67" s="379" t="n"/>
      <c r="BO67" s="379" t="n"/>
      <c r="BP67" s="521">
        <f>0</f>
        <v/>
      </c>
      <c r="BQ67" s="380" t="n"/>
      <c r="BR67" s="379" t="n"/>
      <c r="BS67" s="521" t="n">
        <v>0</v>
      </c>
      <c r="BT67" s="379" t="n"/>
      <c r="BU67" s="379" t="n"/>
      <c r="BV67" s="379" t="n"/>
      <c r="BW67" s="379" t="n"/>
      <c r="BX67" s="379" t="n"/>
      <c r="BY67" s="379" t="n"/>
      <c r="BZ67" s="379" t="n"/>
      <c r="CA67" s="379" t="n"/>
      <c r="CB67" s="521">
        <f>0</f>
        <v/>
      </c>
      <c r="CC67" s="380" t="n"/>
      <c r="CD67" s="379" t="n"/>
      <c r="CE67" s="380" t="n"/>
      <c r="CF67" s="381" t="n"/>
      <c r="CG67" s="381" t="n"/>
      <c r="CH67" s="381" t="n"/>
      <c r="CI67" s="381" t="n"/>
      <c r="CJ67" s="381" t="n"/>
      <c r="CK67" s="381" t="n"/>
      <c r="CL67" s="381" t="n"/>
      <c r="CM67" s="381" t="n"/>
      <c r="CN67" s="381" t="n"/>
      <c r="CO67" s="382" t="n"/>
    </row>
    <row r="68">
      <c r="A68" s="540" t="inlineStr">
        <is>
          <t xml:space="preserve">VK ADS </t>
        </is>
      </c>
      <c r="B68" s="521">
        <f>0</f>
        <v/>
      </c>
      <c r="C68" s="521">
        <f>0</f>
        <v/>
      </c>
      <c r="D68" s="521">
        <f>0</f>
        <v/>
      </c>
      <c r="E68" s="521">
        <f>0</f>
        <v/>
      </c>
      <c r="F68" s="521">
        <f>0</f>
        <v/>
      </c>
      <c r="G68" s="521">
        <f>0</f>
        <v/>
      </c>
      <c r="H68" s="521">
        <f>0</f>
        <v/>
      </c>
      <c r="I68" s="521">
        <f>0</f>
        <v/>
      </c>
      <c r="J68" s="521">
        <f>0</f>
        <v/>
      </c>
      <c r="K68" s="521">
        <f>0</f>
        <v/>
      </c>
      <c r="L68" s="521">
        <f>0</f>
        <v/>
      </c>
      <c r="M68" s="521">
        <f>0</f>
        <v/>
      </c>
      <c r="N68" s="379" t="n"/>
      <c r="O68" s="380" t="n"/>
      <c r="P68" s="379" t="n"/>
      <c r="Q68" s="379" t="n"/>
      <c r="R68" s="257" t="n"/>
      <c r="S68" s="379" t="n"/>
      <c r="T68" s="257" t="n"/>
      <c r="U68" s="379" t="n"/>
      <c r="V68" s="257" t="n"/>
      <c r="W68" s="379" t="n"/>
      <c r="X68" s="257" t="n"/>
      <c r="Y68" s="380" t="n"/>
      <c r="Z68" s="379" t="n"/>
      <c r="AA68" s="380" t="n"/>
      <c r="AB68" s="379" t="n"/>
      <c r="AC68" s="521" t="n">
        <v>0</v>
      </c>
      <c r="AD68" s="379" t="n"/>
      <c r="AE68" s="379" t="n"/>
      <c r="AF68" s="379" t="n"/>
      <c r="AG68" s="379" t="n"/>
      <c r="AH68" s="379" t="n"/>
      <c r="AI68" s="379" t="n"/>
      <c r="AJ68" s="379" t="n"/>
      <c r="AK68" s="379" t="n"/>
      <c r="AL68" s="379" t="n"/>
      <c r="AM68" s="380" t="n"/>
      <c r="AN68" s="521">
        <f>IFERROR(AN34/AN12,0)</f>
        <v/>
      </c>
      <c r="AO68" s="380" t="n"/>
      <c r="AP68" s="379" t="n"/>
      <c r="AQ68" s="521">
        <f>0</f>
        <v/>
      </c>
      <c r="AR68" s="379" t="n"/>
      <c r="AS68" s="379" t="n"/>
      <c r="AT68" s="257" t="n"/>
      <c r="AU68" s="379" t="n"/>
      <c r="AV68" s="257" t="n"/>
      <c r="AW68" s="379" t="n"/>
      <c r="AX68" s="257" t="n"/>
      <c r="AY68" s="379" t="n"/>
      <c r="AZ68" s="257" t="n"/>
      <c r="BA68" s="379" t="n"/>
      <c r="BB68" s="257" t="n"/>
      <c r="BC68" s="380" t="n"/>
      <c r="BD68" s="521">
        <f>IFERROR(BD34/BD12,0)</f>
        <v/>
      </c>
      <c r="BE68" s="380" t="n"/>
      <c r="BF68" s="379" t="n"/>
      <c r="BG68" s="521">
        <f>IFERROR(BF34/BG16,0)</f>
        <v/>
      </c>
      <c r="BH68" s="379" t="n"/>
      <c r="BI68" s="379" t="n"/>
      <c r="BJ68" s="379" t="n"/>
      <c r="BK68" s="379" t="n"/>
      <c r="BL68" s="379" t="n"/>
      <c r="BM68" s="379" t="n"/>
      <c r="BN68" s="379" t="n"/>
      <c r="BO68" s="379" t="n"/>
      <c r="BP68" s="521">
        <f>IFERROR(BP34/BP12,0)</f>
        <v/>
      </c>
      <c r="BQ68" s="380" t="n"/>
      <c r="BR68" s="379" t="n"/>
      <c r="BS68" s="521">
        <f>IFERROR(BR34/BS16,0)</f>
        <v/>
      </c>
      <c r="BT68" s="379" t="n"/>
      <c r="BU68" s="379" t="n"/>
      <c r="BV68" s="379" t="n"/>
      <c r="BW68" s="379" t="n"/>
      <c r="BX68" s="379" t="n"/>
      <c r="BY68" s="379" t="n"/>
      <c r="BZ68" s="379" t="n"/>
      <c r="CA68" s="379" t="n"/>
      <c r="CB68" s="521">
        <f>IFERROR(CB34/CB12,0)</f>
        <v/>
      </c>
      <c r="CC68" s="380" t="n"/>
      <c r="CD68" s="379" t="n"/>
      <c r="CE68" s="380" t="n"/>
      <c r="CF68" s="381" t="n"/>
      <c r="CG68" s="381" t="n"/>
      <c r="CH68" s="381" t="n"/>
      <c r="CI68" s="381" t="n"/>
      <c r="CJ68" s="381" t="n"/>
      <c r="CK68" s="381" t="n"/>
      <c r="CL68" s="381" t="n"/>
      <c r="CM68" s="381" t="n"/>
      <c r="CN68" s="381" t="n"/>
      <c r="CO68" s="382" t="n"/>
    </row>
    <row r="69">
      <c r="A69" s="540" t="inlineStr">
        <is>
          <t>Рассылки по холодной базе</t>
        </is>
      </c>
      <c r="B69" s="521">
        <f>0</f>
        <v/>
      </c>
      <c r="C69" s="521">
        <f>0</f>
        <v/>
      </c>
      <c r="D69" s="521">
        <f>0</f>
        <v/>
      </c>
      <c r="E69" s="521">
        <f>0</f>
        <v/>
      </c>
      <c r="F69" s="521">
        <f>0</f>
        <v/>
      </c>
      <c r="G69" s="521">
        <f>0</f>
        <v/>
      </c>
      <c r="H69" s="521">
        <f>0</f>
        <v/>
      </c>
      <c r="I69" s="521">
        <f>0</f>
        <v/>
      </c>
      <c r="J69" s="521">
        <f>0</f>
        <v/>
      </c>
      <c r="K69" s="521">
        <f>0</f>
        <v/>
      </c>
      <c r="L69" s="521">
        <f>0</f>
        <v/>
      </c>
      <c r="M69" s="521">
        <f>0</f>
        <v/>
      </c>
      <c r="N69" s="410" t="n"/>
      <c r="O69" s="411" t="n"/>
      <c r="P69" s="410" t="n"/>
      <c r="Q69" s="410" t="n"/>
      <c r="R69" s="335" t="n"/>
      <c r="S69" s="410" t="n"/>
      <c r="T69" s="335" t="n"/>
      <c r="U69" s="410" t="n"/>
      <c r="V69" s="335" t="n"/>
      <c r="W69" s="410" t="n"/>
      <c r="X69" s="335" t="n"/>
      <c r="Y69" s="411" t="n"/>
      <c r="Z69" s="410" t="n"/>
      <c r="AA69" s="411" t="n"/>
      <c r="AB69" s="410" t="n"/>
      <c r="AC69" s="521" t="n">
        <v>0</v>
      </c>
      <c r="AD69" s="410" t="n"/>
      <c r="AE69" s="410" t="n"/>
      <c r="AF69" s="410" t="n"/>
      <c r="AG69" s="410" t="n"/>
      <c r="AH69" s="410" t="n"/>
      <c r="AI69" s="410" t="n"/>
      <c r="AJ69" s="410" t="n"/>
      <c r="AK69" s="410" t="n"/>
      <c r="AL69" s="410" t="n"/>
      <c r="AM69" s="411" t="n"/>
      <c r="AN69" s="521">
        <f>0</f>
        <v/>
      </c>
      <c r="AO69" s="411" t="n"/>
      <c r="AP69" s="410" t="n"/>
      <c r="AQ69" s="521" t="n">
        <v>0</v>
      </c>
      <c r="AR69" s="410" t="n"/>
      <c r="AS69" s="410" t="n"/>
      <c r="AT69" s="335" t="n"/>
      <c r="AU69" s="410" t="n"/>
      <c r="AV69" s="335" t="n"/>
      <c r="AW69" s="410" t="n"/>
      <c r="AX69" s="335" t="n"/>
      <c r="AY69" s="410" t="n"/>
      <c r="AZ69" s="335" t="n"/>
      <c r="BA69" s="410" t="n"/>
      <c r="BB69" s="335" t="n"/>
      <c r="BC69" s="411" t="n"/>
      <c r="BD69" s="521">
        <f>0</f>
        <v/>
      </c>
      <c r="BE69" s="411" t="n"/>
      <c r="BF69" s="410" t="n"/>
      <c r="BG69" s="521" t="n">
        <v>0</v>
      </c>
      <c r="BH69" s="410" t="n"/>
      <c r="BI69" s="410" t="n"/>
      <c r="BJ69" s="410" t="n"/>
      <c r="BK69" s="410" t="n"/>
      <c r="BL69" s="410" t="n"/>
      <c r="BM69" s="410" t="n"/>
      <c r="BN69" s="410" t="n"/>
      <c r="BO69" s="410" t="n"/>
      <c r="BP69" s="521">
        <f>0</f>
        <v/>
      </c>
      <c r="BQ69" s="411" t="n"/>
      <c r="BR69" s="410" t="n"/>
      <c r="BS69" s="521" t="n">
        <v>0</v>
      </c>
      <c r="BT69" s="410" t="n"/>
      <c r="BU69" s="410" t="n"/>
      <c r="BV69" s="410" t="n"/>
      <c r="BW69" s="410" t="n"/>
      <c r="BX69" s="410" t="n"/>
      <c r="BY69" s="410" t="n"/>
      <c r="BZ69" s="410" t="n"/>
      <c r="CA69" s="410" t="n"/>
      <c r="CB69" s="521">
        <f>0</f>
        <v/>
      </c>
      <c r="CC69" s="411" t="n"/>
      <c r="CD69" s="410" t="n"/>
      <c r="CE69" s="411" t="n"/>
      <c r="CF69" s="412" t="n"/>
      <c r="CG69" s="412" t="n"/>
      <c r="CH69" s="412" t="n"/>
      <c r="CI69" s="412" t="n"/>
      <c r="CJ69" s="412" t="n"/>
      <c r="CK69" s="412" t="n"/>
      <c r="CL69" s="412" t="n"/>
      <c r="CM69" s="412" t="n"/>
      <c r="CN69" s="412" t="n"/>
      <c r="CO69" s="413" t="n"/>
    </row>
    <row r="70">
      <c r="A70" s="453" t="n"/>
      <c r="B70" s="104" t="n"/>
      <c r="C70" s="104" t="n"/>
      <c r="D70" s="104" t="n"/>
      <c r="E70" s="104" t="n"/>
      <c r="F70" s="104" t="n"/>
      <c r="G70" s="104" t="n"/>
      <c r="H70" s="104" t="n"/>
      <c r="I70" s="104" t="n"/>
      <c r="J70" s="104" t="n"/>
      <c r="K70" s="104" t="n"/>
      <c r="L70" s="104" t="n"/>
      <c r="M70" s="104" t="n"/>
      <c r="N70" s="104" t="n"/>
      <c r="O70" s="104" t="n"/>
      <c r="P70" s="104" t="n"/>
      <c r="Q70" s="104" t="n"/>
      <c r="R70" s="104" t="n"/>
      <c r="S70" s="104" t="n"/>
      <c r="T70" s="104" t="n"/>
      <c r="U70" s="104" t="n"/>
      <c r="V70" s="104" t="n"/>
      <c r="W70" s="104" t="n"/>
      <c r="X70" s="104" t="n"/>
      <c r="Y70" s="104" t="n"/>
      <c r="Z70" s="104" t="n"/>
      <c r="AA70" s="104" t="n"/>
      <c r="AB70" s="104" t="n"/>
      <c r="AC70" s="104" t="n"/>
      <c r="AD70" s="104" t="n"/>
      <c r="AE70" s="104" t="n"/>
      <c r="AF70" s="104" t="n"/>
      <c r="AG70" s="104" t="n"/>
      <c r="AH70" s="104" t="n"/>
      <c r="AI70" s="104" t="n"/>
      <c r="AJ70" s="104" t="n"/>
      <c r="AK70" s="104" t="n"/>
      <c r="AL70" s="104" t="n"/>
      <c r="AM70" s="104" t="n"/>
      <c r="AN70" s="104" t="n"/>
      <c r="AO70" s="104" t="n"/>
      <c r="AP70" s="104" t="n"/>
      <c r="AQ70" s="104" t="n"/>
      <c r="AR70" s="104" t="n"/>
      <c r="AS70" s="104" t="n"/>
      <c r="AT70" s="104" t="n"/>
      <c r="AU70" s="104" t="n"/>
      <c r="AV70" s="104" t="n"/>
      <c r="AW70" s="104" t="n"/>
      <c r="AX70" s="104" t="n"/>
      <c r="AY70" s="104" t="n"/>
      <c r="AZ70" s="104" t="n"/>
      <c r="BA70" s="104" t="n"/>
      <c r="BB70" s="104" t="n"/>
      <c r="BC70" s="104" t="n"/>
      <c r="BD70" s="104" t="n"/>
      <c r="BE70" s="104" t="n"/>
      <c r="BF70" s="104" t="n"/>
      <c r="BG70" s="104" t="n"/>
      <c r="BH70" s="104" t="n"/>
      <c r="BI70" s="104" t="n"/>
      <c r="BJ70" s="104" t="n"/>
      <c r="BK70" s="104" t="n"/>
      <c r="BL70" s="104" t="n"/>
      <c r="BM70" s="104" t="n"/>
      <c r="BN70" s="104" t="n"/>
      <c r="BO70" s="104" t="n"/>
      <c r="BP70" s="104" t="n"/>
      <c r="BQ70" s="104" t="n"/>
      <c r="BR70" s="104" t="n"/>
      <c r="BS70" s="104" t="n"/>
      <c r="BT70" s="104" t="n"/>
      <c r="BU70" s="104" t="n"/>
      <c r="BV70" s="104" t="n"/>
      <c r="BW70" s="104" t="n"/>
      <c r="BX70" s="104" t="n"/>
      <c r="BY70" s="104" t="n"/>
      <c r="BZ70" s="104" t="n"/>
      <c r="CA70" s="104" t="n"/>
      <c r="CB70" s="104" t="n"/>
      <c r="CC70" s="104" t="n"/>
      <c r="CD70" s="104" t="n"/>
      <c r="CE70" s="104" t="n"/>
      <c r="CF70" s="453" t="n"/>
      <c r="CG70" s="453" t="n"/>
      <c r="CH70" s="453" t="n"/>
      <c r="CI70" s="453" t="n"/>
      <c r="CJ70" s="453" t="n"/>
      <c r="CK70" s="453" t="n"/>
      <c r="CL70" s="453" t="n"/>
      <c r="CM70" s="453" t="n"/>
      <c r="CN70" s="453" t="n"/>
      <c r="CO70" s="453" t="n"/>
    </row>
  </sheetData>
  <mergeCells count="1509">
    <mergeCell ref="BH25:BI25"/>
    <mergeCell ref="AR52:AS52"/>
    <mergeCell ref="BP22:BQ22"/>
    <mergeCell ref="AV3:AW3"/>
    <mergeCell ref="BB42:BC42"/>
    <mergeCell ref="CD50:CE50"/>
    <mergeCell ref="AD46:AE46"/>
    <mergeCell ref="AD40:AE40"/>
    <mergeCell ref="BT55:BU55"/>
    <mergeCell ref="CD52:CE52"/>
    <mergeCell ref="N29:O29"/>
    <mergeCell ref="J60:M60"/>
    <mergeCell ref="T51:U51"/>
    <mergeCell ref="BP38:BQ38"/>
    <mergeCell ref="N31:O31"/>
    <mergeCell ref="CJ61:CK61"/>
    <mergeCell ref="BP40:BQ40"/>
    <mergeCell ref="AH45:AI45"/>
    <mergeCell ref="N24:O24"/>
    <mergeCell ref="BF51:BG51"/>
    <mergeCell ref="AH47:AI47"/>
    <mergeCell ref="N26:O26"/>
    <mergeCell ref="T33:U33"/>
    <mergeCell ref="BT45:BU45"/>
    <mergeCell ref="AZ24:BA24"/>
    <mergeCell ref="AZ49:BA49"/>
    <mergeCell ref="N42:O42"/>
    <mergeCell ref="BF33:BG33"/>
    <mergeCell ref="N52:O52"/>
    <mergeCell ref="V39:W39"/>
    <mergeCell ref="D53:E53"/>
    <mergeCell ref="D47:E47"/>
    <mergeCell ref="AF30:AG30"/>
    <mergeCell ref="N44:O44"/>
    <mergeCell ref="AZ50:BA50"/>
    <mergeCell ref="CB58:CC58"/>
    <mergeCell ref="AZ52:BA52"/>
    <mergeCell ref="AF31:AG31"/>
    <mergeCell ref="BX22:BY22"/>
    <mergeCell ref="BH39:BI39"/>
    <mergeCell ref="BR30:BS30"/>
    <mergeCell ref="AL38:AM38"/>
    <mergeCell ref="BN46:BO46"/>
    <mergeCell ref="BX37:BY37"/>
    <mergeCell ref="AF56:AG56"/>
    <mergeCell ref="AL40:AM40"/>
    <mergeCell ref="L32:M32"/>
    <mergeCell ref="V23:W23"/>
    <mergeCell ref="BR54:BS54"/>
    <mergeCell ref="BX38:BY38"/>
    <mergeCell ref="BR56:BS56"/>
    <mergeCell ref="AT24:AU24"/>
    <mergeCell ref="V24:W24"/>
    <mergeCell ref="AT53:AU53"/>
    <mergeCell ref="L58:M58"/>
    <mergeCell ref="BD44:BE44"/>
    <mergeCell ref="B34:C34"/>
    <mergeCell ref="V49:W49"/>
    <mergeCell ref="B28:C28"/>
    <mergeCell ref="L50:M50"/>
    <mergeCell ref="L25:M25"/>
    <mergeCell ref="AT55:AU55"/>
    <mergeCell ref="D3:E3"/>
    <mergeCell ref="B30:C30"/>
    <mergeCell ref="L52:M52"/>
    <mergeCell ref="AX58:AY58"/>
    <mergeCell ref="BH49:BI49"/>
    <mergeCell ref="AN28:AO28"/>
    <mergeCell ref="AD39:AE39"/>
    <mergeCell ref="AB6:AC6"/>
    <mergeCell ref="BF22:BG22"/>
    <mergeCell ref="AN30:AO30"/>
    <mergeCell ref="AJ46:AK46"/>
    <mergeCell ref="CF50:CG50"/>
    <mergeCell ref="CJ58:CK58"/>
    <mergeCell ref="AN54:AO54"/>
    <mergeCell ref="AD57:AE57"/>
    <mergeCell ref="BZ54:CA54"/>
    <mergeCell ref="BZ56:CA56"/>
    <mergeCell ref="J33:K33"/>
    <mergeCell ref="AZ48:BA48"/>
    <mergeCell ref="AF27:AG27"/>
    <mergeCell ref="BL42:BM42"/>
    <mergeCell ref="AV25:AW25"/>
    <mergeCell ref="BP2:CA2"/>
    <mergeCell ref="J28:K28"/>
    <mergeCell ref="L3:M3"/>
    <mergeCell ref="BX51:BY51"/>
    <mergeCell ref="N61:O61"/>
    <mergeCell ref="CF6:CG6"/>
    <mergeCell ref="AP44:AQ44"/>
    <mergeCell ref="BJ39:BK39"/>
    <mergeCell ref="AF55:AG55"/>
    <mergeCell ref="AJ6:AK6"/>
    <mergeCell ref="CB42:CC42"/>
    <mergeCell ref="R41:S41"/>
    <mergeCell ref="AB38:AC38"/>
    <mergeCell ref="BD40:BE40"/>
    <mergeCell ref="BR53:BS53"/>
    <mergeCell ref="AZ61:BA61"/>
    <mergeCell ref="B24:C24"/>
    <mergeCell ref="AF40:AG40"/>
    <mergeCell ref="BR47:BS47"/>
    <mergeCell ref="R43:S43"/>
    <mergeCell ref="AT51:AU51"/>
    <mergeCell ref="B32:C32"/>
    <mergeCell ref="V47:W47"/>
    <mergeCell ref="B26:C26"/>
    <mergeCell ref="BD41:BE41"/>
    <mergeCell ref="AF37:AG37"/>
    <mergeCell ref="Z27:AA27"/>
    <mergeCell ref="F6:G6"/>
    <mergeCell ref="BD43:BE43"/>
    <mergeCell ref="H41:I41"/>
    <mergeCell ref="CF51:CG51"/>
    <mergeCell ref="V48:W48"/>
    <mergeCell ref="B27:C27"/>
    <mergeCell ref="H34:I34"/>
    <mergeCell ref="R25:S25"/>
    <mergeCell ref="AT33:AU33"/>
    <mergeCell ref="BH46:BI46"/>
    <mergeCell ref="Z22:AA22"/>
    <mergeCell ref="H36:I36"/>
    <mergeCell ref="AT35:AU35"/>
    <mergeCell ref="AT34:AU34"/>
    <mergeCell ref="B37:C37"/>
    <mergeCell ref="CN3:CO3"/>
    <mergeCell ref="BD25:BE25"/>
    <mergeCell ref="L44:M44"/>
    <mergeCell ref="AN52:AO52"/>
    <mergeCell ref="T31:U31"/>
    <mergeCell ref="BL22:BM22"/>
    <mergeCell ref="AT36:AU36"/>
    <mergeCell ref="AX42:AY42"/>
    <mergeCell ref="BZ50:CA50"/>
    <mergeCell ref="AR32:AS32"/>
    <mergeCell ref="Z46:AA46"/>
    <mergeCell ref="AT61:AU61"/>
    <mergeCell ref="Z40:AA40"/>
    <mergeCell ref="V61:W61"/>
    <mergeCell ref="BP55:BQ55"/>
    <mergeCell ref="BZ52:CA52"/>
    <mergeCell ref="J29:K29"/>
    <mergeCell ref="BF31:BG31"/>
    <mergeCell ref="AN2:BC2"/>
    <mergeCell ref="P51:Q51"/>
    <mergeCell ref="BL38:BM38"/>
    <mergeCell ref="AT56:AU56"/>
    <mergeCell ref="CD32:CE32"/>
    <mergeCell ref="BF56:BG56"/>
    <mergeCell ref="BL40:BM40"/>
    <mergeCell ref="J24:K24"/>
    <mergeCell ref="BB51:BC51"/>
    <mergeCell ref="J26:K26"/>
    <mergeCell ref="BF57:BG57"/>
    <mergeCell ref="CD27:CE27"/>
    <mergeCell ref="BF23:BG23"/>
    <mergeCell ref="AV24:AW24"/>
    <mergeCell ref="H22:I22"/>
    <mergeCell ref="AH27:AI27"/>
    <mergeCell ref="AR45:AS45"/>
    <mergeCell ref="BT53:BU53"/>
    <mergeCell ref="J50:K50"/>
    <mergeCell ref="AL58:AM58"/>
    <mergeCell ref="AB34:AC34"/>
    <mergeCell ref="AV49:AW49"/>
    <mergeCell ref="AB28:AC28"/>
    <mergeCell ref="J42:K42"/>
    <mergeCell ref="AR47:AS47"/>
    <mergeCell ref="J52:K52"/>
    <mergeCell ref="R39:S39"/>
    <mergeCell ref="AT22:AU22"/>
    <mergeCell ref="AB30:AC30"/>
    <mergeCell ref="J44:K44"/>
    <mergeCell ref="CD45:CE45"/>
    <mergeCell ref="AV50:AW50"/>
    <mergeCell ref="AB29:AC29"/>
    <mergeCell ref="J37:K37"/>
    <mergeCell ref="AV52:AW52"/>
    <mergeCell ref="CF22:CG22"/>
    <mergeCell ref="AH38:AI38"/>
    <mergeCell ref="AD6:AE6"/>
    <mergeCell ref="CD42:CE42"/>
    <mergeCell ref="BJ46:BK46"/>
    <mergeCell ref="AB56:AC56"/>
    <mergeCell ref="AZ26:BA26"/>
    <mergeCell ref="AH40:AI40"/>
    <mergeCell ref="BJ23:BK23"/>
    <mergeCell ref="H32:I32"/>
    <mergeCell ref="R50:S50"/>
    <mergeCell ref="BN54:BO54"/>
    <mergeCell ref="BT38:BU38"/>
    <mergeCell ref="BN56:BO56"/>
    <mergeCell ref="BR34:BS34"/>
    <mergeCell ref="AZ42:BA42"/>
    <mergeCell ref="AB42:AC42"/>
    <mergeCell ref="AP53:AQ53"/>
    <mergeCell ref="BD2:BO2"/>
    <mergeCell ref="AX40:AY40"/>
    <mergeCell ref="P22:Q22"/>
    <mergeCell ref="B61:C61"/>
    <mergeCell ref="AJ28:AK28"/>
    <mergeCell ref="Z39:AA39"/>
    <mergeCell ref="BV43:BW43"/>
    <mergeCell ref="X6:Y6"/>
    <mergeCell ref="AJ30:AK30"/>
    <mergeCell ref="CF61:CG61"/>
    <mergeCell ref="F43:G43"/>
    <mergeCell ref="BF55:BG55"/>
    <mergeCell ref="CB60:CO60"/>
    <mergeCell ref="AJ54:AK54"/>
    <mergeCell ref="P33:Q33"/>
    <mergeCell ref="P58:Q58"/>
    <mergeCell ref="AR41:AS41"/>
    <mergeCell ref="AJ56:AK56"/>
    <mergeCell ref="AR43:AS43"/>
    <mergeCell ref="BL57:BM57"/>
    <mergeCell ref="BV54:BW54"/>
    <mergeCell ref="CD51:CE51"/>
    <mergeCell ref="F33:G33"/>
    <mergeCell ref="CD43:CE43"/>
    <mergeCell ref="AF6:AG6"/>
    <mergeCell ref="AH34:AI34"/>
    <mergeCell ref="AR25:AS25"/>
    <mergeCell ref="AB52:AC52"/>
    <mergeCell ref="F28:G28"/>
    <mergeCell ref="AH36:AI36"/>
    <mergeCell ref="H3:I3"/>
    <mergeCell ref="J61:K61"/>
    <mergeCell ref="CB6:CC6"/>
    <mergeCell ref="R23:S23"/>
    <mergeCell ref="AL44:AM44"/>
    <mergeCell ref="CL22:CM22"/>
    <mergeCell ref="AB55:AC55"/>
    <mergeCell ref="BX42:BY42"/>
    <mergeCell ref="N41:O41"/>
    <mergeCell ref="AP24:AQ24"/>
    <mergeCell ref="AZ40:BA40"/>
    <mergeCell ref="BN47:BO47"/>
    <mergeCell ref="AB40:AC40"/>
    <mergeCell ref="N43:O43"/>
    <mergeCell ref="AP51:AQ51"/>
    <mergeCell ref="AP26:AQ26"/>
    <mergeCell ref="AT57:AU57"/>
    <mergeCell ref="BR27:BS27"/>
    <mergeCell ref="AZ41:BA41"/>
    <mergeCell ref="CB24:CC24"/>
    <mergeCell ref="V27:W27"/>
    <mergeCell ref="AZ43:BA43"/>
    <mergeCell ref="BD49:BE49"/>
    <mergeCell ref="CF57:CG57"/>
    <mergeCell ref="AX3:AY3"/>
    <mergeCell ref="AF47:AG47"/>
    <mergeCell ref="V22:W22"/>
    <mergeCell ref="AF46:AG46"/>
    <mergeCell ref="CB44:CC44"/>
    <mergeCell ref="AP37:AQ37"/>
    <mergeCell ref="BR45:BS45"/>
    <mergeCell ref="AJ50:AK50"/>
    <mergeCell ref="P29:Q29"/>
    <mergeCell ref="CF52:CG52"/>
    <mergeCell ref="CJ3:CK3"/>
    <mergeCell ref="H44:I44"/>
    <mergeCell ref="AJ52:AK52"/>
    <mergeCell ref="P31:Q31"/>
    <mergeCell ref="BH22:BI22"/>
    <mergeCell ref="BR46:BS46"/>
    <mergeCell ref="CL61:CM61"/>
    <mergeCell ref="AT42:AU42"/>
    <mergeCell ref="BH53:BI53"/>
    <mergeCell ref="AN32:AO32"/>
    <mergeCell ref="V40:W40"/>
    <mergeCell ref="L51:M51"/>
    <mergeCell ref="BR37:BS37"/>
    <mergeCell ref="BH38:BI38"/>
    <mergeCell ref="AD54:AE54"/>
    <mergeCell ref="P57:Q57"/>
    <mergeCell ref="V41:W41"/>
    <mergeCell ref="F58:G58"/>
    <mergeCell ref="F52:G52"/>
    <mergeCell ref="BB56:BC56"/>
    <mergeCell ref="P42:Q42"/>
    <mergeCell ref="F53:G53"/>
    <mergeCell ref="BB57:BC57"/>
    <mergeCell ref="D22:E22"/>
    <mergeCell ref="AN45:AO45"/>
    <mergeCell ref="BP53:BQ53"/>
    <mergeCell ref="X34:Y34"/>
    <mergeCell ref="X28:Y28"/>
    <mergeCell ref="N39:O39"/>
    <mergeCell ref="AP22:AQ22"/>
    <mergeCell ref="X30:Y30"/>
    <mergeCell ref="X29:Y29"/>
    <mergeCell ref="X54:Y54"/>
    <mergeCell ref="D33:E33"/>
    <mergeCell ref="X56:Y56"/>
    <mergeCell ref="AV26:AW26"/>
    <mergeCell ref="AF43:AG43"/>
    <mergeCell ref="D34:E34"/>
    <mergeCell ref="N50:O50"/>
    <mergeCell ref="N25:O25"/>
    <mergeCell ref="BJ54:BK54"/>
    <mergeCell ref="AP33:AQ33"/>
    <mergeCell ref="X57:Y57"/>
    <mergeCell ref="BR51:BS51"/>
    <mergeCell ref="BJ56:BK56"/>
    <mergeCell ref="AP35:AQ35"/>
    <mergeCell ref="AV42:AW42"/>
    <mergeCell ref="BJ49:BK49"/>
    <mergeCell ref="CB33:CC33"/>
    <mergeCell ref="AL53:AM53"/>
    <mergeCell ref="CB43:CC43"/>
    <mergeCell ref="AP30:AQ30"/>
    <mergeCell ref="L22:M22"/>
    <mergeCell ref="AP61:AQ61"/>
    <mergeCell ref="BP6:BQ6"/>
    <mergeCell ref="AF28:AG28"/>
    <mergeCell ref="P55:Q55"/>
    <mergeCell ref="CB61:CC61"/>
    <mergeCell ref="AD24:AE24"/>
    <mergeCell ref="CB54:CC54"/>
    <mergeCell ref="B43:C43"/>
    <mergeCell ref="BD58:BE58"/>
    <mergeCell ref="AF54:AG54"/>
    <mergeCell ref="L33:M33"/>
    <mergeCell ref="CB56:CC56"/>
    <mergeCell ref="AN41:AO41"/>
    <mergeCell ref="AN51:AO51"/>
    <mergeCell ref="AD27:AE27"/>
    <mergeCell ref="AN43:AO43"/>
    <mergeCell ref="AX25:AY25"/>
    <mergeCell ref="BH57:BI57"/>
    <mergeCell ref="BZ51:CA51"/>
    <mergeCell ref="T46:U46"/>
    <mergeCell ref="AD37:AE37"/>
    <mergeCell ref="AR44:AS44"/>
    <mergeCell ref="BT52:BU52"/>
    <mergeCell ref="CD49:CE49"/>
    <mergeCell ref="T48:U48"/>
    <mergeCell ref="BL39:BM39"/>
    <mergeCell ref="AL6:AM6"/>
    <mergeCell ref="AV22:AW22"/>
    <mergeCell ref="BF46:BG46"/>
    <mergeCell ref="BP37:BQ37"/>
    <mergeCell ref="AH42:AI42"/>
    <mergeCell ref="CD44:CE44"/>
    <mergeCell ref="AX61:AY61"/>
    <mergeCell ref="AV51:AW51"/>
    <mergeCell ref="BF48:BG48"/>
    <mergeCell ref="X53:Y53"/>
    <mergeCell ref="D32:E32"/>
    <mergeCell ref="X47:Y47"/>
    <mergeCell ref="BX6:BY6"/>
    <mergeCell ref="N23:O23"/>
    <mergeCell ref="AH44:AI44"/>
    <mergeCell ref="X55:Y55"/>
    <mergeCell ref="J41:K41"/>
    <mergeCell ref="AL24:AM24"/>
    <mergeCell ref="R3:S3"/>
    <mergeCell ref="BF38:BG38"/>
    <mergeCell ref="J43:K43"/>
    <mergeCell ref="D42:E42"/>
    <mergeCell ref="AL51:AM51"/>
    <mergeCell ref="N49:O49"/>
    <mergeCell ref="AP57:AQ57"/>
    <mergeCell ref="D50:E50"/>
    <mergeCell ref="AV41:AW41"/>
    <mergeCell ref="D44:E44"/>
    <mergeCell ref="BX24:BY24"/>
    <mergeCell ref="AB45:AC45"/>
    <mergeCell ref="AP58:AQ58"/>
    <mergeCell ref="AP52:AQ52"/>
    <mergeCell ref="D45:E45"/>
    <mergeCell ref="AT3:AU3"/>
    <mergeCell ref="AB47:AC47"/>
    <mergeCell ref="BN53:BO53"/>
    <mergeCell ref="AT32:AU32"/>
    <mergeCell ref="AB46:AC46"/>
    <mergeCell ref="BD29:BE29"/>
    <mergeCell ref="BX44:BY44"/>
    <mergeCell ref="BD23:BE23"/>
    <mergeCell ref="AL37:AM37"/>
    <mergeCell ref="BN45:BO45"/>
    <mergeCell ref="CB52:CC52"/>
    <mergeCell ref="L29:M29"/>
    <mergeCell ref="R51:S51"/>
    <mergeCell ref="CF3:CG3"/>
    <mergeCell ref="AB48:AC48"/>
    <mergeCell ref="BN55:BO55"/>
    <mergeCell ref="BN38:BO38"/>
    <mergeCell ref="L31:M31"/>
    <mergeCell ref="CH61:CI61"/>
    <mergeCell ref="AJ32:AK32"/>
    <mergeCell ref="B25:C25"/>
    <mergeCell ref="AT52:AU52"/>
    <mergeCell ref="L57:M57"/>
    <mergeCell ref="AJ27:AK27"/>
    <mergeCell ref="AD35:AE35"/>
    <mergeCell ref="AD34:AE34"/>
    <mergeCell ref="AD28:AE28"/>
    <mergeCell ref="L42:M42"/>
    <mergeCell ref="AN25:AO25"/>
    <mergeCell ref="B53:C53"/>
    <mergeCell ref="BP43:BQ43"/>
    <mergeCell ref="AD36:AE36"/>
    <mergeCell ref="AX57:AY57"/>
    <mergeCell ref="AD30:AE30"/>
    <mergeCell ref="Z2:AM2"/>
    <mergeCell ref="BP28:BQ28"/>
    <mergeCell ref="AD61:AE61"/>
    <mergeCell ref="AJ45:AK45"/>
    <mergeCell ref="BL53:BM53"/>
    <mergeCell ref="F61:G61"/>
    <mergeCell ref="BF39:BG39"/>
    <mergeCell ref="BP30:BQ30"/>
    <mergeCell ref="AL22:AM22"/>
    <mergeCell ref="BP25:BQ25"/>
    <mergeCell ref="AD56:AE56"/>
    <mergeCell ref="T57:U57"/>
    <mergeCell ref="T29:U29"/>
    <mergeCell ref="BP54:BQ54"/>
    <mergeCell ref="AR58:AS58"/>
    <mergeCell ref="T58:U58"/>
    <mergeCell ref="BP56:BQ56"/>
    <mergeCell ref="T54:U54"/>
    <mergeCell ref="R27:S27"/>
    <mergeCell ref="BB50:BC50"/>
    <mergeCell ref="CD58:CE58"/>
    <mergeCell ref="J25:K25"/>
    <mergeCell ref="BF54:BG54"/>
    <mergeCell ref="AL43:AM43"/>
    <mergeCell ref="R22:S22"/>
    <mergeCell ref="BN51:BO51"/>
    <mergeCell ref="BD27:BE27"/>
    <mergeCell ref="BX41:BY41"/>
    <mergeCell ref="BF49:BG49"/>
    <mergeCell ref="V55:W55"/>
    <mergeCell ref="BX43:BY43"/>
    <mergeCell ref="Z6:AA6"/>
    <mergeCell ref="BD22:BE22"/>
    <mergeCell ref="R38:S38"/>
    <mergeCell ref="BR44:BS44"/>
    <mergeCell ref="BD47:BE47"/>
    <mergeCell ref="R40:S40"/>
    <mergeCell ref="AL61:AM61"/>
    <mergeCell ref="AT48:AU48"/>
    <mergeCell ref="BH55:BI55"/>
    <mergeCell ref="BL6:BM6"/>
    <mergeCell ref="B23:C23"/>
    <mergeCell ref="H51:I51"/>
    <mergeCell ref="BD38:BE38"/>
    <mergeCell ref="L55:M55"/>
    <mergeCell ref="X49:Y49"/>
    <mergeCell ref="AL56:AM56"/>
    <mergeCell ref="AT43:AU43"/>
    <mergeCell ref="BX61:BY61"/>
    <mergeCell ref="V45:W45"/>
    <mergeCell ref="BX54:BY54"/>
    <mergeCell ref="AT40:AU40"/>
    <mergeCell ref="H33:I33"/>
    <mergeCell ref="BD35:BE35"/>
    <mergeCell ref="AJ41:AK41"/>
    <mergeCell ref="BX56:BY56"/>
    <mergeCell ref="AR3:AS3"/>
    <mergeCell ref="AJ43:AK43"/>
    <mergeCell ref="AT25:AU25"/>
    <mergeCell ref="F29:G29"/>
    <mergeCell ref="AN49:AO49"/>
    <mergeCell ref="P46:Q46"/>
    <mergeCell ref="Z37:AA37"/>
    <mergeCell ref="BR28:BS28"/>
    <mergeCell ref="AN44:AO44"/>
    <mergeCell ref="BT3:BU3"/>
    <mergeCell ref="P48:Q48"/>
    <mergeCell ref="CJ22:CK22"/>
    <mergeCell ref="AH6:AI6"/>
    <mergeCell ref="BZ42:CA42"/>
    <mergeCell ref="BL45:BM45"/>
    <mergeCell ref="AR24:AS24"/>
    <mergeCell ref="Z38:AA38"/>
    <mergeCell ref="BB46:BC46"/>
    <mergeCell ref="CD23:CE23"/>
    <mergeCell ref="BL37:BM37"/>
    <mergeCell ref="BZ44:CA44"/>
    <mergeCell ref="P43:Q43"/>
    <mergeCell ref="T56:U56"/>
    <mergeCell ref="BL47:BM47"/>
    <mergeCell ref="AR51:AS51"/>
    <mergeCell ref="BB48:BC48"/>
    <mergeCell ref="BT6:BU6"/>
    <mergeCell ref="J23:K23"/>
    <mergeCell ref="CD24:CE24"/>
    <mergeCell ref="AH24:AI24"/>
    <mergeCell ref="CD26:CE26"/>
    <mergeCell ref="R34:S34"/>
    <mergeCell ref="AB25:AC25"/>
    <mergeCell ref="AH53:AI53"/>
    <mergeCell ref="J49:K49"/>
    <mergeCell ref="AL57:AM57"/>
    <mergeCell ref="R36:S36"/>
    <mergeCell ref="AH55:AI55"/>
    <mergeCell ref="X45:Y45"/>
    <mergeCell ref="AL52:AM52"/>
    <mergeCell ref="BX50:BY50"/>
    <mergeCell ref="BJ53:BK53"/>
    <mergeCell ref="AP32:AQ32"/>
    <mergeCell ref="X46:Y46"/>
    <mergeCell ref="BT44:BU44"/>
    <mergeCell ref="AZ23:BA23"/>
    <mergeCell ref="AH37:AI37"/>
    <mergeCell ref="BJ45:BK45"/>
    <mergeCell ref="BX52:BY52"/>
    <mergeCell ref="BD31:BE31"/>
    <mergeCell ref="BJ55:BK55"/>
    <mergeCell ref="X48:Y48"/>
    <mergeCell ref="R57:S57"/>
    <mergeCell ref="H31:I31"/>
    <mergeCell ref="AB54:AC54"/>
    <mergeCell ref="H58:I58"/>
    <mergeCell ref="CB32:CC32"/>
    <mergeCell ref="R49:S49"/>
    <mergeCell ref="D52:E52"/>
    <mergeCell ref="AP50:AQ50"/>
    <mergeCell ref="BD57:BE57"/>
    <mergeCell ref="H57:I57"/>
    <mergeCell ref="F22:G22"/>
    <mergeCell ref="AP45:AQ45"/>
    <mergeCell ref="CB50:CC50"/>
    <mergeCell ref="Z34:AA34"/>
    <mergeCell ref="Z28:AA28"/>
    <mergeCell ref="H42:I42"/>
    <mergeCell ref="AJ25:AK25"/>
    <mergeCell ref="BL43:BM43"/>
    <mergeCell ref="AR22:AS22"/>
    <mergeCell ref="Z36:AA36"/>
    <mergeCell ref="Z30:AA30"/>
    <mergeCell ref="Z61:AA61"/>
    <mergeCell ref="F40:G40"/>
    <mergeCell ref="T47:U47"/>
    <mergeCell ref="CD22:CE22"/>
    <mergeCell ref="BF45:BG45"/>
    <mergeCell ref="F41:G41"/>
    <mergeCell ref="Z56:AA56"/>
    <mergeCell ref="BH23:BI23"/>
    <mergeCell ref="AR40:AS40"/>
    <mergeCell ref="BF47:BG47"/>
    <mergeCell ref="AH51:AI51"/>
    <mergeCell ref="BL54:BM54"/>
    <mergeCell ref="AR33:AS33"/>
    <mergeCell ref="AN58:AO58"/>
    <mergeCell ref="J47:K47"/>
    <mergeCell ref="BL56:BM56"/>
    <mergeCell ref="AR35:AS35"/>
    <mergeCell ref="BP34:BQ34"/>
    <mergeCell ref="BZ25:CA25"/>
    <mergeCell ref="N27:O27"/>
    <mergeCell ref="CD33:CE33"/>
    <mergeCell ref="CJ57:CK57"/>
    <mergeCell ref="BP36:BQ36"/>
    <mergeCell ref="AX50:AY50"/>
    <mergeCell ref="AP3:AQ3"/>
    <mergeCell ref="F25:G25"/>
    <mergeCell ref="AH33:AI33"/>
    <mergeCell ref="N22:O22"/>
    <mergeCell ref="BJ51:BK51"/>
    <mergeCell ref="AR61:AS61"/>
    <mergeCell ref="AH35:AI35"/>
    <mergeCell ref="BT41:BU41"/>
    <mergeCell ref="AB44:AC44"/>
    <mergeCell ref="CB3:CC3"/>
    <mergeCell ref="D48:E48"/>
    <mergeCell ref="R55:S55"/>
    <mergeCell ref="V6:W6"/>
    <mergeCell ref="AZ22:BA22"/>
    <mergeCell ref="CD61:CE61"/>
    <mergeCell ref="N38:O38"/>
    <mergeCell ref="BF29:BG29"/>
    <mergeCell ref="AF32:AG32"/>
    <mergeCell ref="AH61:AI61"/>
    <mergeCell ref="AF26:AG26"/>
    <mergeCell ref="N40:O40"/>
    <mergeCell ref="AZ47:BA47"/>
    <mergeCell ref="BH6:BI6"/>
    <mergeCell ref="D51:E51"/>
    <mergeCell ref="AH54:AI54"/>
    <mergeCell ref="BJ37:BK37"/>
    <mergeCell ref="AP41:AQ41"/>
    <mergeCell ref="BR24:BS24"/>
    <mergeCell ref="AZ38:BA38"/>
    <mergeCell ref="J58:K58"/>
    <mergeCell ref="AH56:AI56"/>
    <mergeCell ref="N35:O35"/>
    <mergeCell ref="AP43:AQ43"/>
    <mergeCell ref="BT61:BU61"/>
    <mergeCell ref="BR26:BS26"/>
    <mergeCell ref="B3:C3"/>
    <mergeCell ref="BT54:BU54"/>
    <mergeCell ref="BT56:BU56"/>
    <mergeCell ref="BP60:CA60"/>
    <mergeCell ref="BR52:BS52"/>
    <mergeCell ref="B29:C29"/>
    <mergeCell ref="AF45:AG45"/>
    <mergeCell ref="F31:G31"/>
    <mergeCell ref="AJ49:AK49"/>
    <mergeCell ref="P28:Q28"/>
    <mergeCell ref="F39:G39"/>
    <mergeCell ref="P30:Q30"/>
    <mergeCell ref="V37:W37"/>
    <mergeCell ref="AJ44:AK44"/>
    <mergeCell ref="L48:M48"/>
    <mergeCell ref="Z55:AA55"/>
    <mergeCell ref="BV42:BW42"/>
    <mergeCell ref="BH45:BI45"/>
    <mergeCell ref="AN24:AO24"/>
    <mergeCell ref="V38:W38"/>
    <mergeCell ref="BP32:BQ32"/>
    <mergeCell ref="AX46:AY46"/>
    <mergeCell ref="BZ23:CA23"/>
    <mergeCell ref="BH37:BI37"/>
    <mergeCell ref="L43:M43"/>
    <mergeCell ref="P56:Q56"/>
    <mergeCell ref="BH47:BI47"/>
    <mergeCell ref="AN26:AO26"/>
    <mergeCell ref="AX48:AY48"/>
    <mergeCell ref="B42:C42"/>
    <mergeCell ref="P49:Q49"/>
    <mergeCell ref="AR57:AS57"/>
    <mergeCell ref="F50:G50"/>
    <mergeCell ref="AX41:AY41"/>
    <mergeCell ref="BB54:BC54"/>
    <mergeCell ref="BZ24:CA24"/>
    <mergeCell ref="B44:C44"/>
    <mergeCell ref="AN42:AO42"/>
    <mergeCell ref="BB49:BC49"/>
    <mergeCell ref="AD53:AE53"/>
    <mergeCell ref="BF30:BG30"/>
    <mergeCell ref="F49:G49"/>
    <mergeCell ref="AF22:AG22"/>
    <mergeCell ref="AD55:AE55"/>
    <mergeCell ref="AN37:AO37"/>
    <mergeCell ref="CH3:CI3"/>
    <mergeCell ref="T45:U45"/>
    <mergeCell ref="AH52:AI52"/>
    <mergeCell ref="BP46:BQ46"/>
    <mergeCell ref="AV23:AW23"/>
    <mergeCell ref="BD37:BE37"/>
    <mergeCell ref="N57:O57"/>
    <mergeCell ref="D58:E58"/>
    <mergeCell ref="AF41:AG41"/>
    <mergeCell ref="AZ56:BA56"/>
    <mergeCell ref="AF35:AG35"/>
    <mergeCell ref="AP25:AQ25"/>
    <mergeCell ref="AL50:AM50"/>
    <mergeCell ref="AZ57:BA57"/>
    <mergeCell ref="AF36:AG36"/>
    <mergeCell ref="CB40:CC40"/>
    <mergeCell ref="AD3:AE3"/>
    <mergeCell ref="N2:Y2"/>
    <mergeCell ref="B22:C22"/>
    <mergeCell ref="BX58:BY58"/>
    <mergeCell ref="CB25:CC25"/>
    <mergeCell ref="V34:W34"/>
    <mergeCell ref="BP3:BQ3"/>
    <mergeCell ref="V28:W28"/>
    <mergeCell ref="AF25:AG25"/>
    <mergeCell ref="BD39:BE39"/>
    <mergeCell ref="L39:M39"/>
    <mergeCell ref="BH43:BI43"/>
    <mergeCell ref="AN22:AO22"/>
    <mergeCell ref="V30:W30"/>
    <mergeCell ref="BR61:BS61"/>
    <mergeCell ref="B38:C38"/>
    <mergeCell ref="BR33:BS33"/>
    <mergeCell ref="B40:C40"/>
    <mergeCell ref="AT31:AU31"/>
    <mergeCell ref="P47:Q47"/>
    <mergeCell ref="B33:C33"/>
    <mergeCell ref="T27:U27"/>
    <mergeCell ref="B41:C41"/>
    <mergeCell ref="V56:W56"/>
    <mergeCell ref="BZ47:CA47"/>
    <mergeCell ref="BF26:BG26"/>
    <mergeCell ref="AN40:AO40"/>
    <mergeCell ref="BB47:BC47"/>
    <mergeCell ref="AD51:AE51"/>
    <mergeCell ref="BH54:BI54"/>
    <mergeCell ref="AN33:AO33"/>
    <mergeCell ref="H50:I50"/>
    <mergeCell ref="AJ58:AK58"/>
    <mergeCell ref="BF27:BG27"/>
    <mergeCell ref="BH56:BI56"/>
    <mergeCell ref="BV25:BW25"/>
    <mergeCell ref="J27:K27"/>
    <mergeCell ref="AL3:AM3"/>
    <mergeCell ref="J22:K22"/>
    <mergeCell ref="AN61:AO61"/>
    <mergeCell ref="BP44:BQ44"/>
    <mergeCell ref="D29:E29"/>
    <mergeCell ref="BN6:BO6"/>
    <mergeCell ref="J51:K51"/>
    <mergeCell ref="D23:E23"/>
    <mergeCell ref="BX3:BY3"/>
    <mergeCell ref="X44:Y44"/>
    <mergeCell ref="N55:O55"/>
    <mergeCell ref="BZ61:CA61"/>
    <mergeCell ref="AB24:AC24"/>
    <mergeCell ref="J38:K38"/>
    <mergeCell ref="BF40:BG40"/>
    <mergeCell ref="BT51:BU51"/>
    <mergeCell ref="AB32:AC32"/>
    <mergeCell ref="AV47:AW47"/>
    <mergeCell ref="AB26:AC26"/>
    <mergeCell ref="J40:K40"/>
    <mergeCell ref="CD41:CE41"/>
    <mergeCell ref="D49:E49"/>
    <mergeCell ref="AL41:AM41"/>
    <mergeCell ref="BF37:BG37"/>
    <mergeCell ref="BN24:BO24"/>
    <mergeCell ref="AV38:AW38"/>
    <mergeCell ref="AV48:AW48"/>
    <mergeCell ref="AB27:AC27"/>
    <mergeCell ref="AF58:AG58"/>
    <mergeCell ref="AP49:AQ49"/>
    <mergeCell ref="R53:S53"/>
    <mergeCell ref="R46:S46"/>
    <mergeCell ref="BN50:BO50"/>
    <mergeCell ref="AB37:AC37"/>
    <mergeCell ref="BR58:BS58"/>
    <mergeCell ref="CD25:CE25"/>
    <mergeCell ref="CB49:CC49"/>
    <mergeCell ref="R48:S48"/>
    <mergeCell ref="BN52:BO52"/>
    <mergeCell ref="BD46:BE46"/>
    <mergeCell ref="CB2:CO2"/>
    <mergeCell ref="BN37:BO37"/>
    <mergeCell ref="B39:C39"/>
    <mergeCell ref="AV61:AW61"/>
    <mergeCell ref="CF31:CG31"/>
    <mergeCell ref="R37:S37"/>
    <mergeCell ref="AF44:AG44"/>
    <mergeCell ref="L23:M23"/>
    <mergeCell ref="L54:M54"/>
    <mergeCell ref="AJ24:AK24"/>
    <mergeCell ref="BV23:BW23"/>
    <mergeCell ref="L56:M56"/>
    <mergeCell ref="AJ26:AK26"/>
    <mergeCell ref="L49:M49"/>
    <mergeCell ref="AN57:AO57"/>
    <mergeCell ref="T36:U36"/>
    <mergeCell ref="B50:C50"/>
    <mergeCell ref="AX54:AY54"/>
    <mergeCell ref="BV24:BW24"/>
    <mergeCell ref="BV49:BW49"/>
    <mergeCell ref="AJ42:AK42"/>
    <mergeCell ref="AX49:AY49"/>
    <mergeCell ref="BD3:BE3"/>
    <mergeCell ref="AR39:AS39"/>
    <mergeCell ref="Z53:AA53"/>
    <mergeCell ref="R6:S6"/>
    <mergeCell ref="BV50:BW50"/>
    <mergeCell ref="BV44:BW44"/>
    <mergeCell ref="BB23:BC23"/>
    <mergeCell ref="BL55:BM55"/>
    <mergeCell ref="BV52:BW52"/>
    <mergeCell ref="CD39:CE39"/>
    <mergeCell ref="F23:G23"/>
    <mergeCell ref="BD6:BE6"/>
    <mergeCell ref="J31:K31"/>
    <mergeCell ref="Z60:AM60"/>
    <mergeCell ref="AN60:BC60"/>
    <mergeCell ref="AH32:AI32"/>
    <mergeCell ref="AR50:AS50"/>
    <mergeCell ref="AZ37:BA37"/>
    <mergeCell ref="J57:K57"/>
    <mergeCell ref="AT27:AU27"/>
    <mergeCell ref="AB41:AC41"/>
    <mergeCell ref="AB35:AC35"/>
    <mergeCell ref="AL25:AM25"/>
    <mergeCell ref="F42:G42"/>
    <mergeCell ref="AH50:AI50"/>
    <mergeCell ref="AV57:AW57"/>
    <mergeCell ref="AB36:AC36"/>
    <mergeCell ref="BN43:BO43"/>
    <mergeCell ref="BX40:BY40"/>
    <mergeCell ref="Z3:AA3"/>
    <mergeCell ref="BL3:BM3"/>
    <mergeCell ref="H48:I48"/>
    <mergeCell ref="AZ39:BA39"/>
    <mergeCell ref="AJ22:AK22"/>
    <mergeCell ref="BN61:BO61"/>
    <mergeCell ref="H43:I43"/>
    <mergeCell ref="AJ51:AK51"/>
    <mergeCell ref="L47:M47"/>
    <mergeCell ref="BR41:BS41"/>
    <mergeCell ref="AT37:AU37"/>
    <mergeCell ref="BR43:BS43"/>
    <mergeCell ref="P27:Q27"/>
    <mergeCell ref="BV51:BW51"/>
    <mergeCell ref="BR36:BS36"/>
    <mergeCell ref="BV46:BW46"/>
    <mergeCell ref="AD49:AE49"/>
    <mergeCell ref="AJ33:AK33"/>
    <mergeCell ref="V36:W36"/>
    <mergeCell ref="BL51:BM51"/>
    <mergeCell ref="AJ35:AK35"/>
    <mergeCell ref="AD50:AE50"/>
    <mergeCell ref="BR25:BS25"/>
    <mergeCell ref="CD3:CE3"/>
    <mergeCell ref="P45:Q45"/>
    <mergeCell ref="AD52:AE52"/>
    <mergeCell ref="AH3:AI3"/>
    <mergeCell ref="P38:Q38"/>
    <mergeCell ref="AR46:AS46"/>
    <mergeCell ref="BB37:BC37"/>
    <mergeCell ref="BB53:BC53"/>
    <mergeCell ref="AJ61:AK61"/>
    <mergeCell ref="P40:Q40"/>
    <mergeCell ref="BL44:BM44"/>
    <mergeCell ref="AR23:AS23"/>
    <mergeCell ref="AR48:AS48"/>
    <mergeCell ref="BJ6:BK6"/>
    <mergeCell ref="F51:G51"/>
    <mergeCell ref="BB55:BC55"/>
    <mergeCell ref="BB38:BC38"/>
    <mergeCell ref="J55:K55"/>
    <mergeCell ref="BV61:BW61"/>
    <mergeCell ref="X24:Y24"/>
    <mergeCell ref="F38:G38"/>
    <mergeCell ref="BB40:BC40"/>
    <mergeCell ref="X26:Y26"/>
    <mergeCell ref="BT57:BU57"/>
    <mergeCell ref="BZ41:CA41"/>
    <mergeCell ref="BJ24:BK24"/>
    <mergeCell ref="AR38:AS38"/>
    <mergeCell ref="BZ43:CA43"/>
    <mergeCell ref="X27:Y27"/>
    <mergeCell ref="AB58:AC58"/>
    <mergeCell ref="AL49:AM49"/>
    <mergeCell ref="R28:S28"/>
    <mergeCell ref="X52:Y52"/>
    <mergeCell ref="D31:E31"/>
    <mergeCell ref="N53:O53"/>
    <mergeCell ref="H39:I39"/>
    <mergeCell ref="R30:S30"/>
    <mergeCell ref="N46:O46"/>
    <mergeCell ref="BJ50:BK50"/>
    <mergeCell ref="AP29:AQ29"/>
    <mergeCell ref="X37:Y37"/>
    <mergeCell ref="N48:O48"/>
    <mergeCell ref="BJ52:BK52"/>
    <mergeCell ref="AP31:AQ31"/>
    <mergeCell ref="CH22:CI22"/>
    <mergeCell ref="BR39:BS39"/>
    <mergeCell ref="AR6:AS6"/>
    <mergeCell ref="R54:S54"/>
    <mergeCell ref="X38:Y38"/>
    <mergeCell ref="BT42:BU42"/>
    <mergeCell ref="AZ46:BA46"/>
    <mergeCell ref="CB29:CC29"/>
    <mergeCell ref="CB23:CC23"/>
    <mergeCell ref="AV40:AW40"/>
    <mergeCell ref="R56:S56"/>
    <mergeCell ref="BJ47:BK47"/>
    <mergeCell ref="CB31:CC31"/>
    <mergeCell ref="AT30:AU30"/>
    <mergeCell ref="H23:I23"/>
    <mergeCell ref="BD54:BE54"/>
    <mergeCell ref="H54:I54"/>
    <mergeCell ref="BD56:BE56"/>
    <mergeCell ref="AF24:AG24"/>
    <mergeCell ref="CB26:CC26"/>
    <mergeCell ref="AP42:AQ42"/>
    <mergeCell ref="BR50:BS50"/>
    <mergeCell ref="P34:Q34"/>
    <mergeCell ref="H56:I56"/>
    <mergeCell ref="Z25:AA25"/>
    <mergeCell ref="AF53:AG53"/>
    <mergeCell ref="CB57:CC57"/>
    <mergeCell ref="H49:I49"/>
    <mergeCell ref="AJ57:AK57"/>
    <mergeCell ref="P36:Q36"/>
    <mergeCell ref="L30:M30"/>
    <mergeCell ref="BH58:BI58"/>
    <mergeCell ref="AF42:AG42"/>
    <mergeCell ref="AT49:AU49"/>
    <mergeCell ref="AN39:AO39"/>
    <mergeCell ref="V53:W53"/>
    <mergeCell ref="N6:O6"/>
    <mergeCell ref="V46:W46"/>
    <mergeCell ref="AX23:AY23"/>
    <mergeCell ref="BZ39:CA39"/>
    <mergeCell ref="AD33:AE33"/>
    <mergeCell ref="AZ6:BA6"/>
    <mergeCell ref="Z54:AA54"/>
    <mergeCell ref="B58:C58"/>
    <mergeCell ref="B52:C52"/>
    <mergeCell ref="D27:E27"/>
    <mergeCell ref="AH43:AI43"/>
    <mergeCell ref="CD47:CE47"/>
    <mergeCell ref="AN50:AO50"/>
    <mergeCell ref="BP33:BQ33"/>
    <mergeCell ref="CD40:CE40"/>
    <mergeCell ref="AP27:AQ27"/>
    <mergeCell ref="BZ58:CA58"/>
    <mergeCell ref="X51:Y51"/>
    <mergeCell ref="AH25:AI25"/>
    <mergeCell ref="T34:U34"/>
    <mergeCell ref="T28:U28"/>
    <mergeCell ref="R52:S52"/>
    <mergeCell ref="BJ43:BK43"/>
    <mergeCell ref="X36:Y36"/>
    <mergeCell ref="BT40:BU40"/>
    <mergeCell ref="V3:W3"/>
    <mergeCell ref="J39:K39"/>
    <mergeCell ref="T30:U30"/>
    <mergeCell ref="D46:E46"/>
    <mergeCell ref="X61:Y61"/>
    <mergeCell ref="D40:E40"/>
    <mergeCell ref="AZ44:BA44"/>
    <mergeCell ref="N37:O37"/>
    <mergeCell ref="BF28:BG28"/>
    <mergeCell ref="CB22:CC22"/>
    <mergeCell ref="BH3:BI3"/>
    <mergeCell ref="AP55:AQ55"/>
    <mergeCell ref="AV39:AW39"/>
    <mergeCell ref="AP38:AQ38"/>
    <mergeCell ref="D41:E41"/>
    <mergeCell ref="CB53:CC53"/>
    <mergeCell ref="BJ61:BK61"/>
    <mergeCell ref="AP40:AQ40"/>
    <mergeCell ref="AB43:AC43"/>
    <mergeCell ref="D43:E43"/>
    <mergeCell ref="AF51:AG51"/>
    <mergeCell ref="CB55:CC55"/>
    <mergeCell ref="H47:I47"/>
    <mergeCell ref="BN41:BO41"/>
    <mergeCell ref="BX25:BY25"/>
    <mergeCell ref="L27:M27"/>
    <mergeCell ref="CH57:CI57"/>
    <mergeCell ref="BR49:BS49"/>
    <mergeCell ref="AN3:AO3"/>
    <mergeCell ref="AF33:AG33"/>
    <mergeCell ref="Z50:AA50"/>
    <mergeCell ref="BZ3:CA3"/>
    <mergeCell ref="V44:W44"/>
    <mergeCell ref="AX52:AY52"/>
    <mergeCell ref="AD31:AE31"/>
    <mergeCell ref="L45:M45"/>
    <mergeCell ref="Z52:AA52"/>
    <mergeCell ref="L38:M38"/>
    <mergeCell ref="BH42:BI42"/>
    <mergeCell ref="BP29:BQ29"/>
    <mergeCell ref="AX53:AY53"/>
    <mergeCell ref="AD32:AE32"/>
    <mergeCell ref="F56:G56"/>
    <mergeCell ref="AX47:AY47"/>
    <mergeCell ref="AD26:AE26"/>
    <mergeCell ref="L40:M40"/>
    <mergeCell ref="BH44:BI44"/>
    <mergeCell ref="AN23:AO23"/>
    <mergeCell ref="BP31:BQ31"/>
    <mergeCell ref="B51:C51"/>
    <mergeCell ref="AX55:AY55"/>
    <mergeCell ref="AR54:AS54"/>
    <mergeCell ref="AX38:AY38"/>
    <mergeCell ref="BP24:BQ24"/>
    <mergeCell ref="F57:G57"/>
    <mergeCell ref="AR56:AS56"/>
    <mergeCell ref="T24:U24"/>
    <mergeCell ref="BP26:BQ26"/>
    <mergeCell ref="T53:U53"/>
    <mergeCell ref="BP57:BQ57"/>
    <mergeCell ref="F60:I60"/>
    <mergeCell ref="BV41:BW41"/>
    <mergeCell ref="AD44:AE44"/>
    <mergeCell ref="BP50:BQ50"/>
    <mergeCell ref="T55:U55"/>
    <mergeCell ref="BP42:BQ42"/>
    <mergeCell ref="BP58:BQ58"/>
    <mergeCell ref="BP52:BQ52"/>
    <mergeCell ref="AD45:AE45"/>
    <mergeCell ref="BZ49:CA49"/>
    <mergeCell ref="BF53:BG53"/>
    <mergeCell ref="X58:Y58"/>
    <mergeCell ref="AH49:AI49"/>
    <mergeCell ref="N28:O28"/>
    <mergeCell ref="D39:E39"/>
    <mergeCell ref="B6:C6"/>
    <mergeCell ref="N30:O30"/>
    <mergeCell ref="BF50:BG50"/>
    <mergeCell ref="T37:U37"/>
    <mergeCell ref="J48:K48"/>
    <mergeCell ref="AN6:AO6"/>
    <mergeCell ref="N54:O54"/>
    <mergeCell ref="T38:U38"/>
    <mergeCell ref="AV46:AW46"/>
    <mergeCell ref="BX23:BY23"/>
    <mergeCell ref="BX39:BY39"/>
    <mergeCell ref="N56:O56"/>
    <mergeCell ref="AZ54:BA54"/>
    <mergeCell ref="BR40:BS40"/>
    <mergeCell ref="BH51:BI51"/>
    <mergeCell ref="BD34:BE34"/>
    <mergeCell ref="AL42:AM42"/>
    <mergeCell ref="BN25:BO25"/>
    <mergeCell ref="AT39:AU39"/>
    <mergeCell ref="AB53:AC53"/>
    <mergeCell ref="BX57:BY57"/>
    <mergeCell ref="BD36:BE36"/>
    <mergeCell ref="BD30:BE30"/>
    <mergeCell ref="T6:U6"/>
    <mergeCell ref="BH40:BI40"/>
    <mergeCell ref="H30:I30"/>
    <mergeCell ref="AX51:AY51"/>
    <mergeCell ref="AF61:AG61"/>
    <mergeCell ref="H29:I29"/>
    <mergeCell ref="AT28:AU28"/>
    <mergeCell ref="BF6:BG6"/>
    <mergeCell ref="J2:M2"/>
    <mergeCell ref="P44:Q44"/>
    <mergeCell ref="AJ39:AK39"/>
    <mergeCell ref="F55:G55"/>
    <mergeCell ref="J6:K6"/>
    <mergeCell ref="AT29:AU29"/>
    <mergeCell ref="AT23:AU23"/>
    <mergeCell ref="AN47:AO47"/>
    <mergeCell ref="T26:U26"/>
    <mergeCell ref="BV39:BW39"/>
    <mergeCell ref="AT58:AU58"/>
    <mergeCell ref="AT54:AU54"/>
    <mergeCell ref="Z33:AA33"/>
    <mergeCell ref="V54:W54"/>
    <mergeCell ref="AD41:AE41"/>
    <mergeCell ref="BZ45:CA45"/>
    <mergeCell ref="F37:G37"/>
    <mergeCell ref="Z35:AA35"/>
    <mergeCell ref="AD43:AE43"/>
    <mergeCell ref="BZ40:CA40"/>
    <mergeCell ref="AB3:AC3"/>
    <mergeCell ref="BP51:BQ51"/>
    <mergeCell ref="BV58:BW58"/>
    <mergeCell ref="BN3:BO3"/>
    <mergeCell ref="AV55:AW55"/>
    <mergeCell ref="BD60:BO60"/>
    <mergeCell ref="AD25:AE25"/>
    <mergeCell ref="BB39:BC39"/>
    <mergeCell ref="BP61:BQ61"/>
    <mergeCell ref="X42:Y42"/>
    <mergeCell ref="R32:S32"/>
    <mergeCell ref="T61:U61"/>
    <mergeCell ref="CL6:CM6"/>
    <mergeCell ref="AB23:AC23"/>
    <mergeCell ref="AV44:AW44"/>
    <mergeCell ref="CD38:CE38"/>
    <mergeCell ref="AL55:AM55"/>
    <mergeCell ref="AV37:AW37"/>
    <mergeCell ref="BT43:BU43"/>
    <mergeCell ref="AV45:AW45"/>
    <mergeCell ref="BX53:BY53"/>
    <mergeCell ref="BD32:BE32"/>
    <mergeCell ref="BD26:BE26"/>
    <mergeCell ref="BN23:BO23"/>
    <mergeCell ref="X43:Y43"/>
    <mergeCell ref="AB51:AC51"/>
    <mergeCell ref="BX55:BY55"/>
    <mergeCell ref="BJ41:BK41"/>
    <mergeCell ref="AF57:AG57"/>
    <mergeCell ref="BT25:BU25"/>
    <mergeCell ref="R45:S45"/>
    <mergeCell ref="BN49:BO49"/>
    <mergeCell ref="AJ3:AK3"/>
    <mergeCell ref="BN42:BO42"/>
    <mergeCell ref="R47:S47"/>
    <mergeCell ref="AP46:AQ46"/>
    <mergeCell ref="T22:U22"/>
    <mergeCell ref="BD53:BE53"/>
    <mergeCell ref="BN44:BO44"/>
    <mergeCell ref="BD45:BE45"/>
    <mergeCell ref="V50:W50"/>
    <mergeCell ref="AP48:AQ48"/>
    <mergeCell ref="BV3:BW3"/>
    <mergeCell ref="BD55:BE55"/>
    <mergeCell ref="Z31:AA31"/>
    <mergeCell ref="CB46:CC46"/>
    <mergeCell ref="B54:C54"/>
    <mergeCell ref="H38:I38"/>
    <mergeCell ref="Z32:AA32"/>
    <mergeCell ref="B56:C56"/>
    <mergeCell ref="Z26:AA26"/>
    <mergeCell ref="H40:I40"/>
    <mergeCell ref="AJ23:AK23"/>
    <mergeCell ref="CB41:CC41"/>
    <mergeCell ref="BL24:BM24"/>
    <mergeCell ref="AT38:AU38"/>
    <mergeCell ref="F36:G36"/>
    <mergeCell ref="B57:C57"/>
    <mergeCell ref="AN56:AO56"/>
    <mergeCell ref="AR34:AS34"/>
    <mergeCell ref="Z42:AA42"/>
    <mergeCell ref="BB25:BC25"/>
    <mergeCell ref="P53:Q53"/>
    <mergeCell ref="AR36:AS36"/>
    <mergeCell ref="B60:E60"/>
    <mergeCell ref="Z44:AA44"/>
    <mergeCell ref="BF43:BG43"/>
    <mergeCell ref="BL50:BM50"/>
    <mergeCell ref="AR29:AS29"/>
    <mergeCell ref="CD34:CE34"/>
    <mergeCell ref="BL58:BM58"/>
    <mergeCell ref="BL52:BM52"/>
    <mergeCell ref="AR31:AS31"/>
    <mergeCell ref="Z45:AA45"/>
    <mergeCell ref="BT39:BU39"/>
    <mergeCell ref="CD36:CE36"/>
    <mergeCell ref="CD30:CE30"/>
    <mergeCell ref="AT6:AU6"/>
    <mergeCell ref="CD29:CE29"/>
    <mergeCell ref="J30:K30"/>
    <mergeCell ref="BF61:BG61"/>
    <mergeCell ref="AH29:AI29"/>
    <mergeCell ref="CD31:CE31"/>
    <mergeCell ref="AH31:AI31"/>
    <mergeCell ref="AH58:AI58"/>
    <mergeCell ref="AR49:AS49"/>
    <mergeCell ref="J54:K54"/>
    <mergeCell ref="BT23:BU23"/>
    <mergeCell ref="H27:I27"/>
    <mergeCell ref="J56:K56"/>
    <mergeCell ref="AH26:AI26"/>
    <mergeCell ref="AT26:AU26"/>
    <mergeCell ref="CD57:CE57"/>
    <mergeCell ref="N34:O34"/>
    <mergeCell ref="BT58:BU58"/>
    <mergeCell ref="X25:Y25"/>
    <mergeCell ref="AV54:AW54"/>
    <mergeCell ref="BN40:BO40"/>
    <mergeCell ref="AB33:AC33"/>
    <mergeCell ref="BT24:BU24"/>
    <mergeCell ref="AH57:AI57"/>
    <mergeCell ref="N36:O36"/>
    <mergeCell ref="BD51:BE51"/>
    <mergeCell ref="BJ25:BK25"/>
    <mergeCell ref="AP39:AQ39"/>
    <mergeCell ref="BR22:BS22"/>
    <mergeCell ref="P6:Q6"/>
    <mergeCell ref="BT50:BU50"/>
    <mergeCell ref="AT47:AU47"/>
    <mergeCell ref="AB61:AC61"/>
    <mergeCell ref="CB39:CC39"/>
    <mergeCell ref="V51:W51"/>
    <mergeCell ref="BB6:BC6"/>
    <mergeCell ref="B55:C55"/>
    <mergeCell ref="P24:Q24"/>
    <mergeCell ref="AJ47:AK47"/>
    <mergeCell ref="P26:Q26"/>
    <mergeCell ref="V33:W33"/>
    <mergeCell ref="AJ40:AK40"/>
    <mergeCell ref="AR27:AS27"/>
    <mergeCell ref="Z41:AA41"/>
    <mergeCell ref="BV45:BW45"/>
    <mergeCell ref="BB24:BC24"/>
    <mergeCell ref="Z43:AA43"/>
    <mergeCell ref="F45:G45"/>
    <mergeCell ref="BV40:BW40"/>
    <mergeCell ref="X3:Y3"/>
    <mergeCell ref="F47:G47"/>
    <mergeCell ref="AR53:AS53"/>
    <mergeCell ref="BB44:BC44"/>
    <mergeCell ref="P37:Q37"/>
    <mergeCell ref="AR55:AS55"/>
    <mergeCell ref="F48:G48"/>
    <mergeCell ref="BJ3:BK3"/>
    <mergeCell ref="AX39:AY39"/>
    <mergeCell ref="BB52:BC52"/>
    <mergeCell ref="AV6:AW6"/>
    <mergeCell ref="BZ22:CA22"/>
    <mergeCell ref="AN38:AO38"/>
    <mergeCell ref="AH22:AI22"/>
    <mergeCell ref="BB45:BC45"/>
    <mergeCell ref="CD53:CE53"/>
    <mergeCell ref="BL61:BM61"/>
    <mergeCell ref="AR42:AS42"/>
    <mergeCell ref="CD55:CE55"/>
    <mergeCell ref="N32:O32"/>
    <mergeCell ref="CH6:CI6"/>
    <mergeCell ref="X23:Y23"/>
    <mergeCell ref="BP41:BQ41"/>
    <mergeCell ref="BZ38:CA38"/>
    <mergeCell ref="AR37:AS37"/>
    <mergeCell ref="BT46:BU46"/>
    <mergeCell ref="CD37:CE37"/>
    <mergeCell ref="D28:E28"/>
    <mergeCell ref="AB57:AC57"/>
    <mergeCell ref="D55:E55"/>
    <mergeCell ref="D30:E30"/>
    <mergeCell ref="BF34:BG34"/>
    <mergeCell ref="AZ58:BA58"/>
    <mergeCell ref="N45:O45"/>
    <mergeCell ref="AP28:AQ28"/>
    <mergeCell ref="AF3:AG3"/>
    <mergeCell ref="AF39:AG39"/>
    <mergeCell ref="BJ42:BK42"/>
    <mergeCell ref="N47:O47"/>
    <mergeCell ref="BR29:BS29"/>
    <mergeCell ref="AL46:AM46"/>
    <mergeCell ref="AZ53:BA53"/>
    <mergeCell ref="CB30:CC30"/>
    <mergeCell ref="AP23:AQ23"/>
    <mergeCell ref="BJ44:BK44"/>
    <mergeCell ref="V29:W29"/>
    <mergeCell ref="AZ45:BA45"/>
    <mergeCell ref="BR31:BS31"/>
    <mergeCell ref="BR3:BS3"/>
    <mergeCell ref="AZ55:BA55"/>
    <mergeCell ref="V31:W31"/>
    <mergeCell ref="BX46:BY46"/>
    <mergeCell ref="BR32:BS32"/>
    <mergeCell ref="V32:W32"/>
    <mergeCell ref="V26:W26"/>
    <mergeCell ref="AF23:AG23"/>
    <mergeCell ref="BR57:BS57"/>
    <mergeCell ref="AF50:AG50"/>
    <mergeCell ref="BH24:BI24"/>
    <mergeCell ref="V57:W57"/>
    <mergeCell ref="B36:C36"/>
    <mergeCell ref="AF52:AG52"/>
    <mergeCell ref="AN34:AO34"/>
    <mergeCell ref="V42:W42"/>
    <mergeCell ref="V58:W58"/>
    <mergeCell ref="V52:W52"/>
    <mergeCell ref="B31:C31"/>
    <mergeCell ref="AF49:AG49"/>
    <mergeCell ref="L28:M28"/>
    <mergeCell ref="L53:M53"/>
    <mergeCell ref="AN36:AO36"/>
    <mergeCell ref="BB43:BC43"/>
    <mergeCell ref="D6:E6"/>
    <mergeCell ref="N3:O3"/>
    <mergeCell ref="BH50:BI50"/>
    <mergeCell ref="AN29:AO29"/>
    <mergeCell ref="P61:Q61"/>
    <mergeCell ref="BH52:BI52"/>
    <mergeCell ref="AN31:AO31"/>
    <mergeCell ref="BP39:BQ39"/>
    <mergeCell ref="AP6:AQ6"/>
    <mergeCell ref="BR42:BS42"/>
    <mergeCell ref="T41:U41"/>
    <mergeCell ref="AT46:AU46"/>
    <mergeCell ref="B49:C49"/>
    <mergeCell ref="BB61:BC61"/>
    <mergeCell ref="D24:E24"/>
    <mergeCell ref="BT47:BU47"/>
    <mergeCell ref="T43:U43"/>
    <mergeCell ref="D26:E26"/>
    <mergeCell ref="AD58:AE58"/>
    <mergeCell ref="BF41:BG41"/>
    <mergeCell ref="BF35:BG35"/>
    <mergeCell ref="X40:Y40"/>
    <mergeCell ref="F54:G54"/>
    <mergeCell ref="N51:O51"/>
    <mergeCell ref="BJ38:BK38"/>
    <mergeCell ref="BZ57:CA57"/>
    <mergeCell ref="J34:K34"/>
    <mergeCell ref="BF36:BG36"/>
    <mergeCell ref="T25:U25"/>
    <mergeCell ref="BJ40:BK40"/>
    <mergeCell ref="AV43:AW43"/>
    <mergeCell ref="AB22:AC22"/>
    <mergeCell ref="J36:K36"/>
    <mergeCell ref="AZ51:BA51"/>
    <mergeCell ref="D37:E37"/>
    <mergeCell ref="BF25:BG25"/>
    <mergeCell ref="AL39:AM39"/>
    <mergeCell ref="BN22:BO22"/>
    <mergeCell ref="L6:M6"/>
    <mergeCell ref="D38:E38"/>
    <mergeCell ref="AP47:AQ47"/>
    <mergeCell ref="BR55:BS55"/>
    <mergeCell ref="BV6:BW6"/>
    <mergeCell ref="AX6:AY6"/>
    <mergeCell ref="CB45:CC45"/>
    <mergeCell ref="AV56:AW56"/>
    <mergeCell ref="CB47:CC47"/>
    <mergeCell ref="L24:M24"/>
    <mergeCell ref="L26:M26"/>
    <mergeCell ref="AN27:AO27"/>
    <mergeCell ref="BR38:BS38"/>
    <mergeCell ref="F2:I2"/>
    <mergeCell ref="B45:C45"/>
    <mergeCell ref="T3:U3"/>
    <mergeCell ref="T39:U39"/>
    <mergeCell ref="B47:C47"/>
    <mergeCell ref="AN53:AO53"/>
    <mergeCell ref="T32:U32"/>
    <mergeCell ref="B46:C46"/>
    <mergeCell ref="AD29:AE29"/>
    <mergeCell ref="CN6:CO6"/>
    <mergeCell ref="AD23:AE23"/>
    <mergeCell ref="AX44:AY44"/>
    <mergeCell ref="L37:M37"/>
    <mergeCell ref="BF3:BG3"/>
    <mergeCell ref="B48:C48"/>
    <mergeCell ref="AN55:AO55"/>
    <mergeCell ref="BV22:BW22"/>
    <mergeCell ref="AJ38:AK38"/>
    <mergeCell ref="AX45:AY45"/>
    <mergeCell ref="BZ53:CA53"/>
    <mergeCell ref="BF32:BG32"/>
    <mergeCell ref="BH61:BI61"/>
    <mergeCell ref="BP23:BQ23"/>
    <mergeCell ref="BV47:BW47"/>
    <mergeCell ref="BZ55:CA55"/>
    <mergeCell ref="J32:K32"/>
    <mergeCell ref="T23:U23"/>
    <mergeCell ref="Z51:AA51"/>
    <mergeCell ref="BL41:BM41"/>
    <mergeCell ref="AH30:AI30"/>
    <mergeCell ref="BV38:BW38"/>
    <mergeCell ref="T52:U52"/>
    <mergeCell ref="BF58:BG58"/>
    <mergeCell ref="BP49:BQ49"/>
    <mergeCell ref="AD42:AE42"/>
    <mergeCell ref="T49:U49"/>
    <mergeCell ref="BF52:BG52"/>
    <mergeCell ref="D36:E36"/>
    <mergeCell ref="T42:U42"/>
    <mergeCell ref="J53:K53"/>
    <mergeCell ref="T50:U50"/>
    <mergeCell ref="AV58:AW58"/>
    <mergeCell ref="T44:U44"/>
    <mergeCell ref="D61:E61"/>
    <mergeCell ref="AB31:AC31"/>
    <mergeCell ref="J45:K45"/>
    <mergeCell ref="CD46:CE46"/>
    <mergeCell ref="AB39:AC39"/>
    <mergeCell ref="BF42:BG42"/>
    <mergeCell ref="AH46:AI46"/>
    <mergeCell ref="AV53:AW53"/>
    <mergeCell ref="D56:E56"/>
    <mergeCell ref="CH58:CI58"/>
    <mergeCell ref="BF44:BG44"/>
    <mergeCell ref="AL23:AM23"/>
    <mergeCell ref="AH41:AI41"/>
    <mergeCell ref="R33:S33"/>
    <mergeCell ref="AL54:AM54"/>
    <mergeCell ref="R58:S58"/>
    <mergeCell ref="AB49:AC49"/>
    <mergeCell ref="AP56:AQ56"/>
    <mergeCell ref="BN57:BO57"/>
    <mergeCell ref="AB50:AC50"/>
    <mergeCell ref="BD33:BE33"/>
    <mergeCell ref="H25:I25"/>
    <mergeCell ref="BN58:BO58"/>
    <mergeCell ref="CB28:CC28"/>
    <mergeCell ref="BX49:BY49"/>
    <mergeCell ref="BD28:BE28"/>
    <mergeCell ref="AJ34:AK34"/>
    <mergeCell ref="R42:S42"/>
    <mergeCell ref="H28:I28"/>
    <mergeCell ref="BB22:BC22"/>
    <mergeCell ref="AJ36:AK36"/>
    <mergeCell ref="AX43:AY43"/>
    <mergeCell ref="AD22:AE22"/>
    <mergeCell ref="J3:K3"/>
    <mergeCell ref="AJ29:AK29"/>
    <mergeCell ref="AD47:AE47"/>
    <mergeCell ref="L61:M61"/>
    <mergeCell ref="CD6:CE6"/>
    <mergeCell ref="AJ31:AK31"/>
    <mergeCell ref="CN22:CO22"/>
    <mergeCell ref="BP45:BQ45"/>
    <mergeCell ref="AD38:AE38"/>
    <mergeCell ref="P41:Q41"/>
    <mergeCell ref="BR23:BS23"/>
    <mergeCell ref="BP47:BQ47"/>
    <mergeCell ref="BZ37:CA37"/>
    <mergeCell ref="Z58:AA58"/>
    <mergeCell ref="BB41:BC41"/>
    <mergeCell ref="BV56:BW56"/>
    <mergeCell ref="T40:U40"/>
    <mergeCell ref="AX56:AY56"/>
    <mergeCell ref="BL25:BM25"/>
    <mergeCell ref="BV57:BW57"/>
    <mergeCell ref="BT22:BU22"/>
    <mergeCell ref="AZ3:BA3"/>
    <mergeCell ref="X22:Y22"/>
    <mergeCell ref="P54:Q54"/>
    <mergeCell ref="R29:S29"/>
    <mergeCell ref="CL3:CM3"/>
    <mergeCell ref="R31:S31"/>
    <mergeCell ref="BJ22:BK22"/>
    <mergeCell ref="H6:I6"/>
    <mergeCell ref="CN61:CO61"/>
    <mergeCell ref="AL45:AM45"/>
    <mergeCell ref="R24:S24"/>
    <mergeCell ref="AL47:AM47"/>
    <mergeCell ref="R26:S26"/>
    <mergeCell ref="X33:Y33"/>
    <mergeCell ref="BT37:BU37"/>
    <mergeCell ref="BX45:BY45"/>
    <mergeCell ref="BD24:BE24"/>
    <mergeCell ref="X41:Y41"/>
    <mergeCell ref="BX47:BY47"/>
    <mergeCell ref="H24:I24"/>
    <mergeCell ref="H26:I26"/>
    <mergeCell ref="H53:I53"/>
    <mergeCell ref="CB27:CC27"/>
    <mergeCell ref="R44:S44"/>
    <mergeCell ref="BD50:BE50"/>
    <mergeCell ref="H55:I55"/>
    <mergeCell ref="CF58:CG58"/>
    <mergeCell ref="BD42:BE42"/>
    <mergeCell ref="BD52:BE52"/>
    <mergeCell ref="CB37:CC37"/>
    <mergeCell ref="H52:I52"/>
    <mergeCell ref="P39:Q39"/>
    <mergeCell ref="H45:I45"/>
    <mergeCell ref="AJ53:AK53"/>
    <mergeCell ref="P32:Q32"/>
    <mergeCell ref="AT50:AU50"/>
    <mergeCell ref="Z29:AA29"/>
    <mergeCell ref="CJ6:CK6"/>
    <mergeCell ref="Z23:AA23"/>
    <mergeCell ref="AT44:AU44"/>
    <mergeCell ref="H37:I37"/>
    <mergeCell ref="CB38:CC38"/>
    <mergeCell ref="AJ55:AK55"/>
    <mergeCell ref="AX24:AY24"/>
    <mergeCell ref="AF38:AG38"/>
    <mergeCell ref="AT45:AU45"/>
    <mergeCell ref="Z24:AA24"/>
    <mergeCell ref="BV53:BW53"/>
    <mergeCell ref="BL23:BM23"/>
    <mergeCell ref="V43:W43"/>
    <mergeCell ref="AX26:AY26"/>
    <mergeCell ref="BV55:BW55"/>
    <mergeCell ref="F34:G34"/>
    <mergeCell ref="Z49:AA49"/>
    <mergeCell ref="P50:Q50"/>
    <mergeCell ref="P25:Q25"/>
    <mergeCell ref="BH41:BI41"/>
    <mergeCell ref="Z57:AA57"/>
    <mergeCell ref="F30:G30"/>
    <mergeCell ref="P52:Q52"/>
    <mergeCell ref="BB58:BC58"/>
    <mergeCell ref="BL49:BM49"/>
    <mergeCell ref="AR28:AS28"/>
    <mergeCell ref="AH39:AI39"/>
    <mergeCell ref="AR30:AS30"/>
    <mergeCell ref="AN46:AO46"/>
    <mergeCell ref="AX37:AY37"/>
    <mergeCell ref="CD28:CE28"/>
    <mergeCell ref="BR6:BS6"/>
    <mergeCell ref="X31:Y31"/>
    <mergeCell ref="AH28:AI28"/>
    <mergeCell ref="BZ46:CA46"/>
    <mergeCell ref="X39:Y39"/>
    <mergeCell ref="X32:Y32"/>
    <mergeCell ref="AH23:AI23"/>
    <mergeCell ref="CD54:CE54"/>
    <mergeCell ref="CD56:CE56"/>
    <mergeCell ref="N33:O33"/>
    <mergeCell ref="N58:O58"/>
    <mergeCell ref="BF24:BG24"/>
    <mergeCell ref="BD48:BE48"/>
    <mergeCell ref="AP34:AQ34"/>
    <mergeCell ref="AZ25:BA25"/>
    <mergeCell ref="B2:E2"/>
    <mergeCell ref="BJ57:BK57"/>
    <mergeCell ref="AP36:AQ36"/>
    <mergeCell ref="X50:Y50"/>
    <mergeCell ref="D25:E25"/>
    <mergeCell ref="P3:Q3"/>
    <mergeCell ref="CB51:CC51"/>
    <mergeCell ref="CB34:CC34"/>
    <mergeCell ref="D54:E54"/>
    <mergeCell ref="BJ58:BK58"/>
    <mergeCell ref="R61:S61"/>
    <mergeCell ref="BT49:BU49"/>
    <mergeCell ref="AF34:AG34"/>
    <mergeCell ref="CB36:CC36"/>
    <mergeCell ref="AT41:AU41"/>
    <mergeCell ref="BN39:BO39"/>
    <mergeCell ref="BB3:BC3"/>
    <mergeCell ref="AX22:AY22"/>
    <mergeCell ref="AP54:AQ54"/>
    <mergeCell ref="F3:G3"/>
    <mergeCell ref="BD61:BE61"/>
    <mergeCell ref="F24:G24"/>
    <mergeCell ref="AF29:AG29"/>
    <mergeCell ref="D57:E57"/>
    <mergeCell ref="F32:G32"/>
    <mergeCell ref="Z47:AA47"/>
    <mergeCell ref="F26:G26"/>
    <mergeCell ref="H61:I61"/>
    <mergeCell ref="BZ6:CA6"/>
    <mergeCell ref="P23:Q23"/>
    <mergeCell ref="AJ37:AK37"/>
    <mergeCell ref="L41:M41"/>
    <mergeCell ref="Z48:AA48"/>
    <mergeCell ref="F27:G27"/>
    <mergeCell ref="AR26:AS26"/>
    <mergeCell ref="L34:M34"/>
    <mergeCell ref="V25:W25"/>
    <mergeCell ref="BL46:BM46"/>
    <mergeCell ref="BV37:BW37"/>
    <mergeCell ref="L36:M36"/>
    <mergeCell ref="BP27:BQ27"/>
    <mergeCell ref="F44:G44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FF34A853"/>
    <outlinePr summaryBelow="0" summaryRight="0"/>
    <pageSetUpPr/>
  </sheetPr>
  <dimension ref="A1:CQ71"/>
  <sheetViews>
    <sheetView showGridLines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8" defaultColWidth="12.63" defaultRowHeight="15" customHeight="1" outlineLevelRow="1"/>
  <cols>
    <col width="30" customWidth="1" style="414" min="1" max="1"/>
    <col width="11.38" customWidth="1" style="414" min="2" max="2"/>
    <col width="10.63" customWidth="1" style="414" min="3" max="3"/>
    <col width="10.25" customWidth="1" style="414" min="4" max="4"/>
    <col collapsed="1" width="13.13" customWidth="1" style="414" min="5" max="5"/>
    <col hidden="1" outlineLevel="1" width="14.63" customWidth="1" style="414" min="6" max="13"/>
    <col width="11.75" customWidth="1" style="414" min="14" max="14"/>
    <col width="12.75" customWidth="1" style="414" min="15" max="15"/>
    <col width="11.5" customWidth="1" style="414" min="16" max="16"/>
    <col collapsed="1" width="13" customWidth="1" style="414" min="17" max="17"/>
    <col hidden="1" outlineLevel="1" width="6.38" customWidth="1" style="414" min="18" max="23"/>
    <col hidden="1" outlineLevel="1" width="9.25" customWidth="1" style="414" min="24" max="24"/>
    <col hidden="1" outlineLevel="1" width="8.880000000000001" customWidth="1" style="414" min="25" max="26"/>
    <col hidden="1" outlineLevel="1" width="10.13" customWidth="1" style="414" min="27" max="27"/>
    <col width="12.75" customWidth="1" style="414" min="28" max="28"/>
    <col width="11.5" customWidth="1" style="414" min="29" max="29"/>
    <col width="12.88" customWidth="1" style="414" min="30" max="30"/>
    <col collapsed="1" width="12.38" customWidth="1" style="414" min="31" max="31"/>
    <col hidden="1" outlineLevel="1" width="6.38" customWidth="1" style="414" min="32" max="41"/>
    <col width="12.38" customWidth="1" style="414" min="42" max="42"/>
    <col width="12.13" customWidth="1" style="414" min="44" max="44"/>
    <col width="13.5" customWidth="1" style="414" min="45" max="45"/>
    <col outlineLevel="1" width="6.38" customWidth="1" style="414" min="46" max="57"/>
    <col width="13.25" customWidth="1" style="414" min="58" max="58"/>
    <col width="12" customWidth="1" style="414" min="59" max="59"/>
    <col width="12.25" customWidth="1" style="414" min="60" max="60"/>
    <col collapsed="1" width="11.5" customWidth="1" style="414" min="61" max="61"/>
    <col hidden="1" outlineLevel="1" width="6.38" customWidth="1" style="414" min="62" max="69"/>
    <col width="12.5" customWidth="1" style="414" min="70" max="70"/>
    <col width="13" customWidth="1" style="414" min="71" max="71"/>
    <col width="13.13" customWidth="1" style="414" min="72" max="72"/>
    <col collapsed="1" width="11.13" customWidth="1" style="414" min="73" max="73"/>
    <col hidden="1" outlineLevel="1" width="6.38" customWidth="1" style="414" min="74" max="81"/>
    <col width="10.63" customWidth="1" style="414" min="82" max="82"/>
    <col width="11.88" customWidth="1" style="414" min="83" max="83"/>
    <col width="10.5" customWidth="1" style="414" min="84" max="84"/>
    <col collapsed="1" width="10.88" customWidth="1" style="414" min="85" max="85"/>
    <col hidden="1" outlineLevel="1" width="6.38" customWidth="1" style="414" min="86" max="95"/>
  </cols>
  <sheetData>
    <row r="1" ht="1.5" customHeight="1" s="414">
      <c r="A1" s="448" t="n"/>
      <c r="B1" s="449" t="n"/>
      <c r="C1" s="450" t="n"/>
      <c r="D1" s="450" t="n"/>
      <c r="E1" s="451" t="n"/>
      <c r="F1" s="450" t="n"/>
      <c r="G1" s="450" t="n"/>
      <c r="H1" s="450" t="n"/>
      <c r="I1" s="450" t="n"/>
      <c r="J1" s="450" t="n"/>
      <c r="K1" s="450" t="n"/>
      <c r="L1" s="450" t="n"/>
      <c r="M1" s="450" t="n"/>
      <c r="N1" s="449" t="n"/>
      <c r="O1" s="450" t="n"/>
      <c r="P1" s="450" t="n"/>
      <c r="Q1" s="450" t="n"/>
      <c r="R1" s="450" t="n"/>
      <c r="S1" s="450" t="n"/>
      <c r="T1" s="450" t="n"/>
      <c r="U1" s="450" t="n"/>
      <c r="V1" s="450" t="n"/>
      <c r="W1" s="450" t="n"/>
      <c r="X1" s="450" t="n"/>
      <c r="Y1" s="450" t="n"/>
      <c r="Z1" s="450" t="n"/>
      <c r="AA1" s="451" t="n"/>
      <c r="AB1" s="449" t="n"/>
      <c r="AC1" s="450" t="n"/>
      <c r="AD1" s="450" t="n"/>
      <c r="AE1" s="450" t="n"/>
      <c r="AF1" s="450" t="n"/>
      <c r="AG1" s="450" t="n"/>
      <c r="AH1" s="450" t="n"/>
      <c r="AI1" s="450" t="n"/>
      <c r="AJ1" s="450" t="n"/>
      <c r="AK1" s="450" t="n"/>
      <c r="AL1" s="450" t="n"/>
      <c r="AM1" s="450" t="n"/>
      <c r="AN1" s="450" t="n"/>
      <c r="AO1" s="451" t="n"/>
      <c r="AP1" s="449" t="n"/>
      <c r="AQ1" s="450" t="n"/>
      <c r="AR1" s="450" t="n"/>
      <c r="AS1" s="450" t="n"/>
      <c r="AT1" s="450" t="n"/>
      <c r="AU1" s="450" t="n"/>
      <c r="AV1" s="450" t="n"/>
      <c r="AW1" s="450" t="n"/>
      <c r="AX1" s="450" t="n"/>
      <c r="AY1" s="450" t="n"/>
      <c r="AZ1" s="450" t="n"/>
      <c r="BA1" s="450" t="n"/>
      <c r="BB1" s="450" t="n"/>
      <c r="BC1" s="450" t="n"/>
      <c r="BD1" s="450" t="n"/>
      <c r="BE1" s="451" t="n"/>
      <c r="BF1" s="449" t="n"/>
      <c r="BG1" s="450" t="n"/>
      <c r="BH1" s="450" t="n"/>
      <c r="BI1" s="450" t="n"/>
      <c r="BJ1" s="450" t="n"/>
      <c r="BK1" s="450" t="n"/>
      <c r="BL1" s="450" t="n"/>
      <c r="BM1" s="450" t="n"/>
      <c r="BN1" s="450" t="n"/>
      <c r="BO1" s="450" t="n"/>
      <c r="BP1" s="450" t="n"/>
      <c r="BQ1" s="450" t="n"/>
      <c r="BR1" s="449" t="n"/>
      <c r="BS1" s="450" t="n"/>
      <c r="BT1" s="450" t="n"/>
      <c r="BU1" s="450" t="n"/>
      <c r="BV1" s="450" t="n"/>
      <c r="BW1" s="450" t="n"/>
      <c r="BX1" s="450" t="n"/>
      <c r="BY1" s="450" t="n"/>
      <c r="BZ1" s="450" t="n"/>
      <c r="CA1" s="450" t="n"/>
      <c r="CB1" s="450" t="n"/>
      <c r="CC1" s="823" t="n"/>
      <c r="CD1" s="841" t="n"/>
      <c r="CE1" s="823" t="n"/>
      <c r="CF1" s="823" t="n"/>
      <c r="CG1" s="823" t="n"/>
      <c r="CH1" s="824" t="n"/>
      <c r="CI1" s="824" t="n"/>
      <c r="CJ1" s="824" t="n"/>
      <c r="CK1" s="824" t="n"/>
      <c r="CL1" s="824" t="n"/>
      <c r="CM1" s="824" t="n"/>
      <c r="CN1" s="824" t="n"/>
      <c r="CO1" s="824" t="n"/>
      <c r="CP1" s="824" t="n"/>
      <c r="CQ1" s="825" t="n"/>
    </row>
    <row r="2" ht="24" customHeight="1" s="414">
      <c r="A2" s="48" t="n"/>
      <c r="B2" s="452" t="n">
        <v>2026</v>
      </c>
      <c r="C2" s="855" t="n"/>
      <c r="D2" s="855" t="n"/>
      <c r="E2" s="856" t="n"/>
      <c r="F2" s="452" t="inlineStr">
        <is>
          <t>3Q2025</t>
        </is>
      </c>
      <c r="G2" s="855" t="n"/>
      <c r="H2" s="855" t="n"/>
      <c r="I2" s="856" t="n"/>
      <c r="J2" s="452" t="inlineStr">
        <is>
          <t>4Q2025</t>
        </is>
      </c>
      <c r="K2" s="855" t="n"/>
      <c r="L2" s="855" t="n"/>
      <c r="M2" s="856" t="n"/>
      <c r="N2" s="452" t="inlineStr">
        <is>
          <t>Июль</t>
        </is>
      </c>
      <c r="O2" s="855" t="n"/>
      <c r="P2" s="855" t="n"/>
      <c r="Q2" s="855" t="n"/>
      <c r="R2" s="855" t="n"/>
      <c r="S2" s="855" t="n"/>
      <c r="T2" s="855" t="n"/>
      <c r="U2" s="855" t="n"/>
      <c r="V2" s="855" t="n"/>
      <c r="W2" s="855" t="n"/>
      <c r="X2" s="855" t="n"/>
      <c r="Y2" s="855" t="n"/>
      <c r="Z2" s="855" t="n"/>
      <c r="AA2" s="856" t="n"/>
      <c r="AB2" s="452" t="inlineStr">
        <is>
          <t>Август</t>
        </is>
      </c>
      <c r="AC2" s="855" t="n"/>
      <c r="AD2" s="855" t="n"/>
      <c r="AE2" s="855" t="n"/>
      <c r="AF2" s="855" t="n"/>
      <c r="AG2" s="855" t="n"/>
      <c r="AH2" s="855" t="n"/>
      <c r="AI2" s="855" t="n"/>
      <c r="AJ2" s="855" t="n"/>
      <c r="AK2" s="855" t="n"/>
      <c r="AL2" s="855" t="n"/>
      <c r="AM2" s="855" t="n"/>
      <c r="AN2" s="855" t="n"/>
      <c r="AO2" s="856" t="n"/>
      <c r="AP2" s="452" t="inlineStr">
        <is>
          <t>Сентябрь</t>
        </is>
      </c>
      <c r="AQ2" s="855" t="n"/>
      <c r="AR2" s="855" t="n"/>
      <c r="AS2" s="855" t="n"/>
      <c r="AT2" s="855" t="n"/>
      <c r="AU2" s="855" t="n"/>
      <c r="AV2" s="855" t="n"/>
      <c r="AW2" s="855" t="n"/>
      <c r="AX2" s="855" t="n"/>
      <c r="AY2" s="855" t="n"/>
      <c r="AZ2" s="855" t="n"/>
      <c r="BA2" s="855" t="n"/>
      <c r="BB2" s="855" t="n"/>
      <c r="BC2" s="855" t="n"/>
      <c r="BD2" s="855" t="n"/>
      <c r="BE2" s="856" t="n"/>
      <c r="BF2" s="452" t="inlineStr">
        <is>
          <t>Октябрь</t>
        </is>
      </c>
      <c r="BG2" s="855" t="n"/>
      <c r="BH2" s="855" t="n"/>
      <c r="BI2" s="855" t="n"/>
      <c r="BJ2" s="855" t="n"/>
      <c r="BK2" s="855" t="n"/>
      <c r="BL2" s="855" t="n"/>
      <c r="BM2" s="855" t="n"/>
      <c r="BN2" s="855" t="n"/>
      <c r="BO2" s="855" t="n"/>
      <c r="BP2" s="855" t="n"/>
      <c r="BQ2" s="856" t="n"/>
      <c r="BR2" s="452" t="inlineStr">
        <is>
          <t>Ноябрь</t>
        </is>
      </c>
      <c r="BS2" s="855" t="n"/>
      <c r="BT2" s="855" t="n"/>
      <c r="BU2" s="855" t="n"/>
      <c r="BV2" s="855" t="n"/>
      <c r="BW2" s="855" t="n"/>
      <c r="BX2" s="855" t="n"/>
      <c r="BY2" s="855" t="n"/>
      <c r="BZ2" s="855" t="n"/>
      <c r="CA2" s="855" t="n"/>
      <c r="CB2" s="855" t="n"/>
      <c r="CC2" s="856" t="n"/>
      <c r="CD2" s="415" t="inlineStr">
        <is>
          <t>Декабрь</t>
        </is>
      </c>
      <c r="CE2" s="859" t="n"/>
      <c r="CF2" s="859" t="n"/>
      <c r="CG2" s="859" t="n"/>
      <c r="CH2" s="859" t="n"/>
      <c r="CI2" s="859" t="n"/>
      <c r="CJ2" s="859" t="n"/>
      <c r="CK2" s="859" t="n"/>
      <c r="CL2" s="859" t="n"/>
      <c r="CM2" s="859" t="n"/>
      <c r="CN2" s="859" t="n"/>
      <c r="CO2" s="859" t="n"/>
      <c r="CP2" s="859" t="n"/>
      <c r="CQ2" s="857" t="n"/>
    </row>
    <row r="3" outlineLevel="1" s="414">
      <c r="A3" s="50" t="n"/>
      <c r="B3" s="455" t="inlineStr">
        <is>
          <t>Квота</t>
        </is>
      </c>
      <c r="C3" s="856" t="n"/>
      <c r="D3" s="456" t="inlineStr">
        <is>
          <t>Факт</t>
        </is>
      </c>
      <c r="E3" s="856" t="n"/>
      <c r="F3" s="455" t="inlineStr">
        <is>
          <t>Квота</t>
        </is>
      </c>
      <c r="G3" s="856" t="n"/>
      <c r="H3" s="456" t="inlineStr">
        <is>
          <t>Факт</t>
        </is>
      </c>
      <c r="I3" s="856" t="n"/>
      <c r="J3" s="455" t="inlineStr">
        <is>
          <t>Квота</t>
        </is>
      </c>
      <c r="K3" s="856" t="n"/>
      <c r="L3" s="456" t="inlineStr">
        <is>
          <t>Факт</t>
        </is>
      </c>
      <c r="M3" s="856" t="n"/>
      <c r="N3" s="455" t="inlineStr">
        <is>
          <t>Квота</t>
        </is>
      </c>
      <c r="O3" s="856" t="n"/>
      <c r="P3" s="456" t="inlineStr">
        <is>
          <t>Факт</t>
        </is>
      </c>
      <c r="Q3" s="856" t="n"/>
      <c r="R3" s="457" t="inlineStr">
        <is>
          <t>30.06 - 06.07</t>
        </is>
      </c>
      <c r="S3" s="856" t="n"/>
      <c r="T3" s="457" t="inlineStr">
        <is>
          <t>07.07 - 13.07</t>
        </is>
      </c>
      <c r="U3" s="856" t="n"/>
      <c r="V3" s="457" t="inlineStr">
        <is>
          <t>14.07 - 20.07</t>
        </is>
      </c>
      <c r="W3" s="856" t="n"/>
      <c r="X3" s="457" t="inlineStr">
        <is>
          <t>21.07 - 27.07</t>
        </is>
      </c>
      <c r="Y3" s="856" t="n"/>
      <c r="Z3" s="457" t="inlineStr">
        <is>
          <t>28.07 - 03.08</t>
        </is>
      </c>
      <c r="AA3" s="856" t="n"/>
      <c r="AB3" s="455" t="inlineStr">
        <is>
          <t>Квота</t>
        </is>
      </c>
      <c r="AC3" s="856" t="n"/>
      <c r="AD3" s="456" t="inlineStr">
        <is>
          <t>Факт</t>
        </is>
      </c>
      <c r="AE3" s="856" t="n"/>
      <c r="AF3" s="457" t="inlineStr">
        <is>
          <t>04.08 - 10.08</t>
        </is>
      </c>
      <c r="AG3" s="856" t="n"/>
      <c r="AH3" s="457" t="inlineStr">
        <is>
          <t>11.08 - 17.08</t>
        </is>
      </c>
      <c r="AI3" s="856" t="n"/>
      <c r="AJ3" s="457" t="inlineStr">
        <is>
          <t>18.08 - 24.08</t>
        </is>
      </c>
      <c r="AK3" s="856" t="n"/>
      <c r="AL3" s="457" t="inlineStr">
        <is>
          <t>25.08 - 31.08</t>
        </is>
      </c>
      <c r="AM3" s="856" t="n"/>
      <c r="AN3" s="457" t="inlineStr">
        <is>
          <t>26.08 - 31.08</t>
        </is>
      </c>
      <c r="AO3" s="856" t="n"/>
      <c r="AP3" s="455" t="inlineStr">
        <is>
          <t>Квота</t>
        </is>
      </c>
      <c r="AQ3" s="856" t="n"/>
      <c r="AR3" s="456" t="inlineStr">
        <is>
          <t>Факт</t>
        </is>
      </c>
      <c r="AS3" s="856" t="n"/>
      <c r="AT3" s="457" t="inlineStr">
        <is>
          <t>01-07.09</t>
        </is>
      </c>
      <c r="AU3" s="856" t="n"/>
      <c r="AV3" s="457" t="inlineStr">
        <is>
          <t>08.09 - 14.09</t>
        </is>
      </c>
      <c r="AW3" s="856" t="n"/>
      <c r="AX3" s="457" t="inlineStr">
        <is>
          <t>15.09 - 21.09</t>
        </is>
      </c>
      <c r="AY3" s="856" t="n"/>
      <c r="AZ3" s="457" t="inlineStr">
        <is>
          <t>22.09 - 28.09</t>
        </is>
      </c>
      <c r="BA3" s="856" t="n"/>
      <c r="BB3" s="457" t="inlineStr">
        <is>
          <t>29.09 - 05.10</t>
        </is>
      </c>
      <c r="BC3" s="856" t="n"/>
      <c r="BD3" s="459" t="n">
        <v>45930</v>
      </c>
      <c r="BE3" s="856" t="n"/>
      <c r="BF3" s="455" t="inlineStr">
        <is>
          <t>Квота</t>
        </is>
      </c>
      <c r="BG3" s="856" t="n"/>
      <c r="BH3" s="456" t="inlineStr">
        <is>
          <t>Факт</t>
        </is>
      </c>
      <c r="BI3" s="856" t="n"/>
      <c r="BJ3" s="457" t="inlineStr">
        <is>
          <t>06.10 - 12.10</t>
        </is>
      </c>
      <c r="BK3" s="856" t="n"/>
      <c r="BL3" s="457" t="inlineStr">
        <is>
          <t>13.10 - 19.10</t>
        </is>
      </c>
      <c r="BM3" s="856" t="n"/>
      <c r="BN3" s="457" t="inlineStr">
        <is>
          <t>20.10 - 26.10</t>
        </is>
      </c>
      <c r="BO3" s="856" t="n"/>
      <c r="BP3" s="457" t="inlineStr">
        <is>
          <t>27.10 - 02.11</t>
        </is>
      </c>
      <c r="BQ3" s="856" t="n"/>
      <c r="BR3" s="455" t="inlineStr">
        <is>
          <t>Квота</t>
        </is>
      </c>
      <c r="BS3" s="856" t="n"/>
      <c r="BT3" s="456" t="inlineStr">
        <is>
          <t>Факт</t>
        </is>
      </c>
      <c r="BU3" s="856" t="n"/>
      <c r="BV3" s="457" t="inlineStr">
        <is>
          <t>03.11 - 09.11</t>
        </is>
      </c>
      <c r="BW3" s="856" t="n"/>
      <c r="BX3" s="457" t="inlineStr">
        <is>
          <t>10.11 - 16.11</t>
        </is>
      </c>
      <c r="BY3" s="856" t="n"/>
      <c r="BZ3" s="457" t="inlineStr">
        <is>
          <t>17.11 - 23.11</t>
        </is>
      </c>
      <c r="CA3" s="856" t="n"/>
      <c r="CB3" s="457" t="inlineStr">
        <is>
          <t>24.11 - 30.11</t>
        </is>
      </c>
      <c r="CC3" s="856" t="n"/>
      <c r="CD3" s="51" t="inlineStr">
        <is>
          <t>Квота</t>
        </is>
      </c>
      <c r="CE3" s="859" t="n"/>
      <c r="CF3" s="418" t="inlineStr">
        <is>
          <t>Факт</t>
        </is>
      </c>
      <c r="CG3" s="857" t="n"/>
      <c r="CH3" s="421" t="inlineStr">
        <is>
          <t>01.12 - 07.12</t>
        </is>
      </c>
      <c r="CI3" s="857" t="n"/>
      <c r="CJ3" s="421" t="inlineStr">
        <is>
          <t>08.12 - 14.12</t>
        </is>
      </c>
      <c r="CK3" s="857" t="n"/>
      <c r="CL3" s="421" t="inlineStr">
        <is>
          <t>15.12 - 21.12</t>
        </is>
      </c>
      <c r="CM3" s="857" t="n"/>
      <c r="CN3" s="421" t="inlineStr">
        <is>
          <t>22.12 - 28.12</t>
        </is>
      </c>
      <c r="CO3" s="857" t="n"/>
      <c r="CP3" s="421" t="inlineStr">
        <is>
          <t>29.12 - 30.12</t>
        </is>
      </c>
      <c r="CQ3" s="857" t="n"/>
    </row>
    <row r="4" outlineLevel="1" s="414">
      <c r="A4" s="460" t="n"/>
      <c r="B4" s="461" t="inlineStr">
        <is>
          <t>MQL</t>
        </is>
      </c>
      <c r="C4" s="461" t="inlineStr">
        <is>
          <t>SQL</t>
        </is>
      </c>
      <c r="D4" s="461" t="inlineStr">
        <is>
          <t>MQL</t>
        </is>
      </c>
      <c r="E4" s="461" t="inlineStr">
        <is>
          <t>SQL</t>
        </is>
      </c>
      <c r="F4" s="461" t="inlineStr">
        <is>
          <t>MQL</t>
        </is>
      </c>
      <c r="G4" s="461" t="inlineStr">
        <is>
          <t>SQL</t>
        </is>
      </c>
      <c r="H4" s="461" t="inlineStr">
        <is>
          <t>MQL</t>
        </is>
      </c>
      <c r="I4" s="461" t="inlineStr">
        <is>
          <t>SQL</t>
        </is>
      </c>
      <c r="J4" s="461" t="inlineStr">
        <is>
          <t>MQL</t>
        </is>
      </c>
      <c r="K4" s="461" t="inlineStr">
        <is>
          <t>SQL</t>
        </is>
      </c>
      <c r="L4" s="461" t="inlineStr">
        <is>
          <t>MQL</t>
        </is>
      </c>
      <c r="M4" s="461" t="inlineStr">
        <is>
          <t>SQL</t>
        </is>
      </c>
      <c r="N4" s="463" t="inlineStr">
        <is>
          <t>MQL</t>
        </is>
      </c>
      <c r="O4" s="463" t="inlineStr">
        <is>
          <t>SQL</t>
        </is>
      </c>
      <c r="P4" s="462" t="inlineStr">
        <is>
          <t>MQL</t>
        </is>
      </c>
      <c r="Q4" s="462" t="inlineStr">
        <is>
          <t>SQL</t>
        </is>
      </c>
      <c r="R4" s="463" t="inlineStr">
        <is>
          <t>MQL</t>
        </is>
      </c>
      <c r="S4" s="463" t="inlineStr">
        <is>
          <t>SQL</t>
        </is>
      </c>
      <c r="T4" s="463" t="inlineStr">
        <is>
          <t>MQL</t>
        </is>
      </c>
      <c r="U4" s="463" t="inlineStr">
        <is>
          <t>SQL</t>
        </is>
      </c>
      <c r="V4" s="463" t="inlineStr">
        <is>
          <t>MQL</t>
        </is>
      </c>
      <c r="W4" s="463" t="inlineStr">
        <is>
          <t>SQL</t>
        </is>
      </c>
      <c r="X4" s="463" t="inlineStr">
        <is>
          <t>MQL</t>
        </is>
      </c>
      <c r="Y4" s="463" t="inlineStr">
        <is>
          <t>SQL</t>
        </is>
      </c>
      <c r="Z4" s="463" t="inlineStr">
        <is>
          <t>MQL</t>
        </is>
      </c>
      <c r="AA4" s="463" t="inlineStr">
        <is>
          <t>SQL</t>
        </is>
      </c>
      <c r="AB4" s="463" t="inlineStr">
        <is>
          <t>MQL</t>
        </is>
      </c>
      <c r="AC4" s="463" t="inlineStr">
        <is>
          <t>SQL</t>
        </is>
      </c>
      <c r="AD4" s="462" t="inlineStr">
        <is>
          <t>MQL</t>
        </is>
      </c>
      <c r="AE4" s="462" t="inlineStr">
        <is>
          <t>SQL</t>
        </is>
      </c>
      <c r="AF4" s="463" t="inlineStr">
        <is>
          <t>MQL</t>
        </is>
      </c>
      <c r="AG4" s="463" t="inlineStr">
        <is>
          <t>SQL</t>
        </is>
      </c>
      <c r="AH4" s="463" t="inlineStr">
        <is>
          <t>MQL</t>
        </is>
      </c>
      <c r="AI4" s="463" t="inlineStr">
        <is>
          <t>SQL</t>
        </is>
      </c>
      <c r="AJ4" s="463" t="inlineStr">
        <is>
          <t>MQL</t>
        </is>
      </c>
      <c r="AK4" s="463" t="inlineStr">
        <is>
          <t>SQL</t>
        </is>
      </c>
      <c r="AL4" s="463" t="inlineStr">
        <is>
          <t>MQL</t>
        </is>
      </c>
      <c r="AM4" s="463" t="inlineStr">
        <is>
          <t>SQL</t>
        </is>
      </c>
      <c r="AN4" s="463" t="inlineStr">
        <is>
          <t>MQL</t>
        </is>
      </c>
      <c r="AO4" s="463" t="inlineStr">
        <is>
          <t>SQL</t>
        </is>
      </c>
      <c r="AP4" s="463" t="inlineStr">
        <is>
          <t>MQL</t>
        </is>
      </c>
      <c r="AQ4" s="463" t="inlineStr">
        <is>
          <t>SQL</t>
        </is>
      </c>
      <c r="AR4" s="462" t="inlineStr">
        <is>
          <t>MQL</t>
        </is>
      </c>
      <c r="AS4" s="462" t="inlineStr">
        <is>
          <t>SQL</t>
        </is>
      </c>
      <c r="AT4" s="463" t="inlineStr">
        <is>
          <t>MQL</t>
        </is>
      </c>
      <c r="AU4" s="463" t="inlineStr">
        <is>
          <t>SQL</t>
        </is>
      </c>
      <c r="AV4" s="463" t="inlineStr">
        <is>
          <t>MQL</t>
        </is>
      </c>
      <c r="AW4" s="463" t="inlineStr">
        <is>
          <t>SQL</t>
        </is>
      </c>
      <c r="AX4" s="463" t="inlineStr">
        <is>
          <t>MQL</t>
        </is>
      </c>
      <c r="AY4" s="463" t="inlineStr">
        <is>
          <t>SQL</t>
        </is>
      </c>
      <c r="AZ4" s="463" t="inlineStr">
        <is>
          <t>MQL</t>
        </is>
      </c>
      <c r="BA4" s="463" t="inlineStr">
        <is>
          <t>SQL</t>
        </is>
      </c>
      <c r="BB4" s="463" t="inlineStr">
        <is>
          <t>MQL</t>
        </is>
      </c>
      <c r="BC4" s="463" t="inlineStr">
        <is>
          <t>SQL</t>
        </is>
      </c>
      <c r="BD4" s="463" t="inlineStr">
        <is>
          <t>MQL</t>
        </is>
      </c>
      <c r="BE4" s="463" t="inlineStr">
        <is>
          <t>SQL</t>
        </is>
      </c>
      <c r="BF4" s="463" t="inlineStr">
        <is>
          <t>MQL</t>
        </is>
      </c>
      <c r="BG4" s="463" t="inlineStr">
        <is>
          <t>SQL</t>
        </is>
      </c>
      <c r="BH4" s="462" t="inlineStr">
        <is>
          <t>MQL</t>
        </is>
      </c>
      <c r="BI4" s="462" t="inlineStr">
        <is>
          <t>SQL</t>
        </is>
      </c>
      <c r="BJ4" s="463" t="inlineStr">
        <is>
          <t>MQL</t>
        </is>
      </c>
      <c r="BK4" s="463" t="inlineStr">
        <is>
          <t>SQL</t>
        </is>
      </c>
      <c r="BL4" s="463" t="inlineStr">
        <is>
          <t>MQL</t>
        </is>
      </c>
      <c r="BM4" s="463" t="inlineStr">
        <is>
          <t>SQL</t>
        </is>
      </c>
      <c r="BN4" s="463" t="inlineStr">
        <is>
          <t>MQL</t>
        </is>
      </c>
      <c r="BO4" s="463" t="inlineStr">
        <is>
          <t>SQL</t>
        </is>
      </c>
      <c r="BP4" s="463" t="inlineStr">
        <is>
          <t>MQL</t>
        </is>
      </c>
      <c r="BQ4" s="463" t="inlineStr">
        <is>
          <t>SQL</t>
        </is>
      </c>
      <c r="BR4" s="463" t="inlineStr">
        <is>
          <t>MQL</t>
        </is>
      </c>
      <c r="BS4" s="463" t="inlineStr">
        <is>
          <t>SQL</t>
        </is>
      </c>
      <c r="BT4" s="462" t="inlineStr">
        <is>
          <t>MQL</t>
        </is>
      </c>
      <c r="BU4" s="462" t="inlineStr">
        <is>
          <t>SQL</t>
        </is>
      </c>
      <c r="BV4" s="463" t="inlineStr">
        <is>
          <t>MQL</t>
        </is>
      </c>
      <c r="BW4" s="463" t="inlineStr">
        <is>
          <t>SQL</t>
        </is>
      </c>
      <c r="BX4" s="463" t="inlineStr">
        <is>
          <t>MQL</t>
        </is>
      </c>
      <c r="BY4" s="463" t="inlineStr">
        <is>
          <t>SQL</t>
        </is>
      </c>
      <c r="BZ4" s="463" t="inlineStr">
        <is>
          <t>MQL</t>
        </is>
      </c>
      <c r="CA4" s="463" t="inlineStr">
        <is>
          <t>SQL</t>
        </is>
      </c>
      <c r="CB4" s="463" t="inlineStr">
        <is>
          <t>MQL</t>
        </is>
      </c>
      <c r="CC4" s="62" t="inlineStr">
        <is>
          <t>SQL</t>
        </is>
      </c>
      <c r="CD4" s="61" t="inlineStr">
        <is>
          <t>MQL</t>
        </is>
      </c>
      <c r="CE4" s="62" t="inlineStr">
        <is>
          <t>SQL</t>
        </is>
      </c>
      <c r="CF4" s="63" t="inlineStr">
        <is>
          <t>MQL</t>
        </is>
      </c>
      <c r="CG4" s="64" t="inlineStr">
        <is>
          <t>SQL</t>
        </is>
      </c>
      <c r="CH4" s="65" t="inlineStr">
        <is>
          <t>MQL</t>
        </is>
      </c>
      <c r="CI4" s="66" t="inlineStr">
        <is>
          <t>SQL</t>
        </is>
      </c>
      <c r="CJ4" s="65" t="inlineStr">
        <is>
          <t>MQL</t>
        </is>
      </c>
      <c r="CK4" s="66" t="inlineStr">
        <is>
          <t>SQL</t>
        </is>
      </c>
      <c r="CL4" s="65" t="inlineStr">
        <is>
          <t>MQL</t>
        </is>
      </c>
      <c r="CM4" s="66" t="inlineStr">
        <is>
          <t>SQL</t>
        </is>
      </c>
      <c r="CN4" s="65" t="inlineStr">
        <is>
          <t>MQL</t>
        </is>
      </c>
      <c r="CO4" s="66" t="inlineStr">
        <is>
          <t>SQL</t>
        </is>
      </c>
      <c r="CP4" s="65" t="inlineStr">
        <is>
          <t>MQL</t>
        </is>
      </c>
      <c r="CQ4" s="66" t="inlineStr">
        <is>
          <t>SQL</t>
        </is>
      </c>
    </row>
    <row r="5" outlineLevel="1" s="414">
      <c r="A5" s="464" t="inlineStr">
        <is>
          <t>Лиды</t>
        </is>
      </c>
      <c r="B5" s="465">
        <f>'Продукт 3'!B11</f>
        <v/>
      </c>
      <c r="C5" s="465">
        <f>'Продукт 3'!D11</f>
        <v/>
      </c>
      <c r="D5" s="465">
        <f>SUM(P5,AD5,AR5,BH5,BT5,CF5)</f>
        <v/>
      </c>
      <c r="E5" s="465">
        <f>SUM(Q5,AE5,AS5,BI5,BU5,CG5)</f>
        <v/>
      </c>
      <c r="F5" s="465">
        <f>'Продукт 2'!B6+'Продукт 2'!B7+'Продукт 2'!B8+'Продукт 3'!B6+'Продукт 3'!B7+'Продукт 3'!B8</f>
        <v/>
      </c>
      <c r="G5" s="465">
        <f>'Продукт 2'!D6+'Продукт 2'!D7+'Продукт 2'!D8</f>
        <v/>
      </c>
      <c r="H5" s="465">
        <f>AD5+AR5+BH5</f>
        <v/>
      </c>
      <c r="I5" s="465">
        <f>AE5+AS5+BI5</f>
        <v/>
      </c>
      <c r="J5" s="465">
        <f>'Продукт 2'!B8+'Продукт 2'!B9+'Продукт 2'!B10+'Продукт 3'!B8+'Продукт 3'!B9+'Продукт 3'!B10</f>
        <v/>
      </c>
      <c r="K5" s="465">
        <f>'Продукт 2'!D8+'Продукт 2'!D9+'Продукт 2'!D10+'Продукт 3'!D8+'Продукт 3'!D9+'Продукт 3'!D10</f>
        <v/>
      </c>
      <c r="L5" s="465">
        <f>BH5+BT5+CF5</f>
        <v/>
      </c>
      <c r="M5" s="465">
        <f>BI5+BU5+CG5</f>
        <v/>
      </c>
      <c r="N5" s="467">
        <f>SUM(N7:N20)</f>
        <v/>
      </c>
      <c r="O5" s="467">
        <f>SUM(O7:O20)</f>
        <v/>
      </c>
      <c r="P5" s="466">
        <f>SUM(P7:P20)</f>
        <v/>
      </c>
      <c r="Q5" s="466">
        <f>SUM(Q7:Q20)</f>
        <v/>
      </c>
      <c r="R5" s="467">
        <f>SUM(R7:R20)</f>
        <v/>
      </c>
      <c r="S5" s="467">
        <f>SUM(S7:S20)</f>
        <v/>
      </c>
      <c r="T5" s="467">
        <f>SUM(T7:T20)</f>
        <v/>
      </c>
      <c r="U5" s="467">
        <f>SUM(U7:U20)</f>
        <v/>
      </c>
      <c r="V5" s="467">
        <f>SUM(V7:V20)</f>
        <v/>
      </c>
      <c r="W5" s="467">
        <f>SUM(W7:W20)</f>
        <v/>
      </c>
      <c r="X5" s="467">
        <f>SUM(X7:X20)</f>
        <v/>
      </c>
      <c r="Y5" s="467">
        <f>SUM(Y7:Y20)</f>
        <v/>
      </c>
      <c r="Z5" s="467">
        <f>SUM(Z7:Z20)</f>
        <v/>
      </c>
      <c r="AA5" s="467">
        <f>SUM(AA7:AA20)</f>
        <v/>
      </c>
      <c r="AB5" s="467">
        <f>'Продукт 3'!B6</f>
        <v/>
      </c>
      <c r="AC5" s="467">
        <f>'Продукт 3'!D6</f>
        <v/>
      </c>
      <c r="AD5" s="466">
        <f>SUM(AD7:AD20)</f>
        <v/>
      </c>
      <c r="AE5" s="466">
        <f>SUM(AE7:AE20)</f>
        <v/>
      </c>
      <c r="AF5" s="467">
        <f>SUM(AF7:AF20)</f>
        <v/>
      </c>
      <c r="AG5" s="467">
        <f>SUM(AG7:AG20)</f>
        <v/>
      </c>
      <c r="AH5" s="467">
        <f>SUM(AH7:AH20)</f>
        <v/>
      </c>
      <c r="AI5" s="467">
        <f>SUM(AI7:AI20)</f>
        <v/>
      </c>
      <c r="AJ5" s="467">
        <f>SUM(AJ7:AJ20)</f>
        <v/>
      </c>
      <c r="AK5" s="467">
        <f>SUM(AK7:AK20)</f>
        <v/>
      </c>
      <c r="AL5" s="467">
        <f>SUM(AL7:AL20)</f>
        <v/>
      </c>
      <c r="AM5" s="467">
        <f>SUM(AM7:AM20)</f>
        <v/>
      </c>
      <c r="AN5" s="467">
        <f>SUM(AN7:AN20)</f>
        <v/>
      </c>
      <c r="AO5" s="467">
        <f>SUM(AO7:AO20)</f>
        <v/>
      </c>
      <c r="AP5" s="467">
        <f>'Продукт 2'!B7+'Продукт 3'!B7</f>
        <v/>
      </c>
      <c r="AQ5" s="467">
        <f>'Продукт 3'!D7</f>
        <v/>
      </c>
      <c r="AR5" s="466">
        <f>SUM(AR7:AR20)</f>
        <v/>
      </c>
      <c r="AS5" s="466">
        <f>SUM(AS7:AS20)</f>
        <v/>
      </c>
      <c r="AT5" s="467">
        <f>SUM(AT7:AT20)</f>
        <v/>
      </c>
      <c r="AU5" s="467">
        <f>SUM(AU7:AU20)</f>
        <v/>
      </c>
      <c r="AV5" s="467">
        <f>SUM(AV7:AV20)</f>
        <v/>
      </c>
      <c r="AW5" s="467">
        <f>SUM(AW7:AW20)</f>
        <v/>
      </c>
      <c r="AX5" s="467">
        <f>SUM(AX7:AX20)</f>
        <v/>
      </c>
      <c r="AY5" s="467">
        <f>SUM(AY7:AY20)</f>
        <v/>
      </c>
      <c r="AZ5" s="467">
        <f>SUM(AZ7:AZ20)</f>
        <v/>
      </c>
      <c r="BA5" s="467">
        <f>SUM(BA7:BA20)</f>
        <v/>
      </c>
      <c r="BB5" s="467">
        <f>SUM(BB7:BB20)</f>
        <v/>
      </c>
      <c r="BC5" s="467">
        <f>SUM(BC7:BC20)</f>
        <v/>
      </c>
      <c r="BD5" s="467">
        <f>SUM(BD7:BD20)</f>
        <v/>
      </c>
      <c r="BE5" s="467">
        <f>SUM(BE7:BE20)</f>
        <v/>
      </c>
      <c r="BF5" s="467">
        <f>'Продукт 2'!B8+'Продукт 3'!B8</f>
        <v/>
      </c>
      <c r="BG5" s="467">
        <f>'Продукт 2'!D8+'Продукт 3'!D8</f>
        <v/>
      </c>
      <c r="BH5" s="466">
        <f>SUM(BH7:BH20)</f>
        <v/>
      </c>
      <c r="BI5" s="466">
        <f>SUM(BI7:BI20)</f>
        <v/>
      </c>
      <c r="BJ5" s="467">
        <f>SUM(BJ7:BJ20)</f>
        <v/>
      </c>
      <c r="BK5" s="467">
        <f>SUM(BK7:BK20)</f>
        <v/>
      </c>
      <c r="BL5" s="467">
        <f>SUM(BL7:BL20)</f>
        <v/>
      </c>
      <c r="BM5" s="467">
        <f>SUM(BM7:BM20)</f>
        <v/>
      </c>
      <c r="BN5" s="467">
        <f>SUM(BN7:BN20)</f>
        <v/>
      </c>
      <c r="BO5" s="467">
        <f>SUM(BO7:BO20)</f>
        <v/>
      </c>
      <c r="BP5" s="467">
        <f>SUM(BP7:BP20)</f>
        <v/>
      </c>
      <c r="BQ5" s="467">
        <f>SUM(BQ7:BQ20)</f>
        <v/>
      </c>
      <c r="BR5" s="467">
        <f>'Продукт 2'!B9+'Продукт 3'!B9</f>
        <v/>
      </c>
      <c r="BS5" s="467">
        <f>'Продукт 2'!D9+'Продукт 3'!D9</f>
        <v/>
      </c>
      <c r="BT5" s="466">
        <f>SUM(BT7:BT20)</f>
        <v/>
      </c>
      <c r="BU5" s="466">
        <f>SUM(BU7:BU20)</f>
        <v/>
      </c>
      <c r="BV5" s="467">
        <f>SUM(BV7:BV20)</f>
        <v/>
      </c>
      <c r="BW5" s="467">
        <f>SUM(BW7:BW20)</f>
        <v/>
      </c>
      <c r="BX5" s="467">
        <f>SUM(BX7:BX20)</f>
        <v/>
      </c>
      <c r="BY5" s="467">
        <f>SUM(BY7:BY20)</f>
        <v/>
      </c>
      <c r="BZ5" s="467">
        <f>SUM(BZ7:BZ20)</f>
        <v/>
      </c>
      <c r="CA5" s="467">
        <f>SUM(CA7:CA20)</f>
        <v/>
      </c>
      <c r="CB5" s="467">
        <f>SUM(CB7:CB20)</f>
        <v/>
      </c>
      <c r="CC5" s="71">
        <f>SUM(CC7:CC20)</f>
        <v/>
      </c>
      <c r="CD5" s="70">
        <f>'Продукт 2'!B10+'Продукт 3'!B10</f>
        <v/>
      </c>
      <c r="CE5" s="73">
        <f>'Продукт 2'!D10+'Продукт 3'!D10</f>
        <v/>
      </c>
      <c r="CF5" s="74">
        <f>SUM(CF7:CF20)</f>
        <v/>
      </c>
      <c r="CG5" s="75">
        <f>SUM(CG7:CG20)</f>
        <v/>
      </c>
      <c r="CH5" s="76">
        <f>SUM(CH7:CH20)</f>
        <v/>
      </c>
      <c r="CI5" s="77">
        <f>SUM(CI7:CI20)</f>
        <v/>
      </c>
      <c r="CJ5" s="78">
        <f>SUM(CJ7:CJ20)</f>
        <v/>
      </c>
      <c r="CK5" s="77">
        <f>SUM(CK7:CK20)</f>
        <v/>
      </c>
      <c r="CL5" s="78">
        <f>SUM(CL7:CL20)</f>
        <v/>
      </c>
      <c r="CM5" s="77">
        <f>SUM(CM7:CM20)</f>
        <v/>
      </c>
      <c r="CN5" s="78">
        <f>SUM(CN7:CN20)</f>
        <v/>
      </c>
      <c r="CO5" s="77">
        <f>SUM(CO7:CO20)</f>
        <v/>
      </c>
      <c r="CP5" s="78">
        <f>SUM(CP7:CP20)</f>
        <v/>
      </c>
      <c r="CQ5" s="77">
        <f>SUM(CQ7:CQ20)</f>
        <v/>
      </c>
    </row>
    <row r="6" outlineLevel="1" ht="33.75" customHeight="1" s="414">
      <c r="A6" s="468" t="inlineStr">
        <is>
          <t xml:space="preserve">MQL-&gt;SQL 
</t>
        </is>
      </c>
      <c r="B6" s="469" t="n">
        <v>0.4</v>
      </c>
      <c r="C6" s="856" t="n"/>
      <c r="D6" s="470">
        <f>IFERROR(E5/D5,0)</f>
        <v/>
      </c>
      <c r="E6" s="856" t="n"/>
      <c r="F6" s="470">
        <f>IFERROR(G5/F5,0)</f>
        <v/>
      </c>
      <c r="G6" s="856" t="n"/>
      <c r="H6" s="470">
        <f>IFERROR(I5/H5,0)</f>
        <v/>
      </c>
      <c r="I6" s="856" t="n"/>
      <c r="J6" s="470">
        <f>IFERROR(K5/J5,0)</f>
        <v/>
      </c>
      <c r="K6" s="856" t="n"/>
      <c r="L6" s="470">
        <f>IFERROR(M5/L5,0)</f>
        <v/>
      </c>
      <c r="M6" s="856" t="n"/>
      <c r="N6" s="473" t="n">
        <v>0.4</v>
      </c>
      <c r="O6" s="856" t="n"/>
      <c r="P6" s="471">
        <f>IFERROR(Q5/P5,0)</f>
        <v/>
      </c>
      <c r="Q6" s="856" t="n"/>
      <c r="R6" s="472">
        <f>IFERROR(S5/R5,0)</f>
        <v/>
      </c>
      <c r="S6" s="856" t="n"/>
      <c r="T6" s="472">
        <f>IFERROR(U5/T5,0)</f>
        <v/>
      </c>
      <c r="U6" s="856" t="n"/>
      <c r="V6" s="472">
        <f>IFERROR(W5/V5,0)</f>
        <v/>
      </c>
      <c r="W6" s="856" t="n"/>
      <c r="X6" s="472">
        <f>IFERROR(Y5/X5,0)</f>
        <v/>
      </c>
      <c r="Y6" s="856" t="n"/>
      <c r="Z6" s="472">
        <f>IFERROR(AA5/Z5,0)</f>
        <v/>
      </c>
      <c r="AA6" s="856" t="n"/>
      <c r="AB6" s="473">
        <f>IFERROR(AC5/AB5,0)</f>
        <v/>
      </c>
      <c r="AC6" s="856" t="n"/>
      <c r="AD6" s="471">
        <f>IFERROR(AE5/AD5,0)</f>
        <v/>
      </c>
      <c r="AE6" s="856" t="n"/>
      <c r="AF6" s="471">
        <f>IFERROR(AG5/AF5,0)</f>
        <v/>
      </c>
      <c r="AG6" s="856" t="n"/>
      <c r="AH6" s="471">
        <f>IFERROR(AI5/AH5,0)</f>
        <v/>
      </c>
      <c r="AI6" s="856" t="n"/>
      <c r="AJ6" s="471">
        <f>IFERROR(AK5/AJ5,0)</f>
        <v/>
      </c>
      <c r="AK6" s="856" t="n"/>
      <c r="AL6" s="471">
        <f>IFERROR(AM5/AL5,0)</f>
        <v/>
      </c>
      <c r="AM6" s="856" t="n"/>
      <c r="AN6" s="471">
        <f>IFERROR(AO5/AN5,0)</f>
        <v/>
      </c>
      <c r="AO6" s="856" t="n"/>
      <c r="AP6" s="473">
        <f>IFERROR(AQ5/AP5,0)</f>
        <v/>
      </c>
      <c r="AQ6" s="856" t="n"/>
      <c r="AR6" s="471">
        <f>IFERROR(AS5/AR5,0)</f>
        <v/>
      </c>
      <c r="AS6" s="856" t="n"/>
      <c r="AT6" s="471">
        <f>IFERROR(AU5/AT5,0)</f>
        <v/>
      </c>
      <c r="AU6" s="856" t="n"/>
      <c r="AV6" s="471">
        <f>IFERROR(AW5/AV5,0)</f>
        <v/>
      </c>
      <c r="AW6" s="856" t="n"/>
      <c r="AX6" s="471">
        <f>IFERROR(AY5/AX5,0)</f>
        <v/>
      </c>
      <c r="AY6" s="856" t="n"/>
      <c r="AZ6" s="471">
        <f>IFERROR(BA5/AZ5,0)</f>
        <v/>
      </c>
      <c r="BA6" s="856" t="n"/>
      <c r="BB6" s="471">
        <f>IFERROR(BC5/BB5,0)</f>
        <v/>
      </c>
      <c r="BC6" s="856" t="n"/>
      <c r="BD6" s="471">
        <f>IFERROR(BE5/BD5,0)</f>
        <v/>
      </c>
      <c r="BE6" s="856" t="n"/>
      <c r="BF6" s="473">
        <f>IFERROR(BG5/BF5,0)</f>
        <v/>
      </c>
      <c r="BG6" s="856" t="n"/>
      <c r="BH6" s="471">
        <f>IFERROR(BI5/BH5,0)</f>
        <v/>
      </c>
      <c r="BI6" s="856" t="n"/>
      <c r="BJ6" s="471">
        <f>IFERROR(BK5/BJ5,0)</f>
        <v/>
      </c>
      <c r="BK6" s="856" t="n"/>
      <c r="BL6" s="471">
        <f>IFERROR(BM5/BL5,0)</f>
        <v/>
      </c>
      <c r="BM6" s="856" t="n"/>
      <c r="BN6" s="471">
        <f>IFERROR(BO5/BN5,0)</f>
        <v/>
      </c>
      <c r="BO6" s="856" t="n"/>
      <c r="BP6" s="471">
        <f>IFERROR(BQ5/BP5,0)</f>
        <v/>
      </c>
      <c r="BQ6" s="856" t="n"/>
      <c r="BR6" s="471">
        <f>IFERROR(BS5/BR5,0)</f>
        <v/>
      </c>
      <c r="BS6" s="856" t="n"/>
      <c r="BT6" s="471">
        <f>IFERROR(BU5/BT5,0)</f>
        <v/>
      </c>
      <c r="BU6" s="856" t="n"/>
      <c r="BV6" s="471">
        <f>IFERROR(BW5/BV5,0)</f>
        <v/>
      </c>
      <c r="BW6" s="856" t="n"/>
      <c r="BX6" s="471">
        <f>IFERROR(BY5/BX5,0)</f>
        <v/>
      </c>
      <c r="BY6" s="856" t="n"/>
      <c r="BZ6" s="471">
        <f>IFERROR(CA5/BZ5,0)</f>
        <v/>
      </c>
      <c r="CA6" s="856" t="n"/>
      <c r="CB6" s="471">
        <f>IFERROR(CC5/CB5,0)</f>
        <v/>
      </c>
      <c r="CC6" s="856" t="n"/>
      <c r="CD6" s="423">
        <f>IFERROR(CE5/CD5,0)</f>
        <v/>
      </c>
      <c r="CE6" s="857" t="n"/>
      <c r="CF6" s="423">
        <f>IFERROR(CG5/CF5,0)</f>
        <v/>
      </c>
      <c r="CG6" s="857" t="n"/>
      <c r="CH6" s="425">
        <f>IFERROR(CI5/CH5,0)</f>
        <v/>
      </c>
      <c r="CI6" s="857" t="n"/>
      <c r="CJ6" s="425">
        <f>IFERROR(CK5/CJ5,0)</f>
        <v/>
      </c>
      <c r="CK6" s="857" t="n"/>
      <c r="CL6" s="425">
        <f>IFERROR(CM5/CL5,0)</f>
        <v/>
      </c>
      <c r="CM6" s="857" t="n"/>
      <c r="CN6" s="425">
        <f>IFERROR(CO5/CN5,0)</f>
        <v/>
      </c>
      <c r="CO6" s="857" t="n"/>
      <c r="CP6" s="425">
        <f>IFERROR(CQ5/CP5,0)</f>
        <v/>
      </c>
      <c r="CQ6" s="857" t="n"/>
    </row>
    <row r="7" outlineLevel="1" s="414">
      <c r="A7" s="475" t="inlineStr">
        <is>
          <t>SEO</t>
        </is>
      </c>
      <c r="B7" s="87" t="n"/>
      <c r="C7" s="88" t="n"/>
      <c r="D7" s="476">
        <f>SUM(P7,AD7,AR7,BH7,BT7,CF7)</f>
        <v/>
      </c>
      <c r="E7" s="476">
        <f>SUM(Q7,AE7,AS7,BI7,BU7,CG7)</f>
        <v/>
      </c>
      <c r="F7" s="87" t="n"/>
      <c r="G7" s="88" t="n"/>
      <c r="H7" s="476">
        <f>P7+AD7+AR7</f>
        <v/>
      </c>
      <c r="I7" s="476">
        <f>Q7+AE7+AS7</f>
        <v/>
      </c>
      <c r="J7" s="87" t="n"/>
      <c r="K7" s="88" t="n"/>
      <c r="L7" s="476">
        <f>BH7+BT7+CF7</f>
        <v/>
      </c>
      <c r="M7" s="476">
        <f>BI7+BU7+CG7</f>
        <v/>
      </c>
      <c r="N7" s="478" t="n"/>
      <c r="O7" s="479" t="n"/>
      <c r="P7" s="477">
        <f>R7+T7+V7+X7+Z7</f>
        <v/>
      </c>
      <c r="Q7" s="477">
        <f>S7+U7+W7+AA7</f>
        <v/>
      </c>
      <c r="R7" s="484" t="n"/>
      <c r="S7" s="481" t="n"/>
      <c r="T7" s="484" t="n"/>
      <c r="U7" s="481" t="n"/>
      <c r="V7" s="480" t="n"/>
      <c r="W7" s="481" t="n"/>
      <c r="X7" s="480" t="n"/>
      <c r="Y7" s="481" t="n"/>
      <c r="Z7" s="480" t="n"/>
      <c r="AA7" s="481" t="n"/>
      <c r="AB7" s="478" t="n"/>
      <c r="AC7" s="479" t="n"/>
      <c r="AD7" s="477">
        <f>AF7+AH7+AJ7+AL7+AN7</f>
        <v/>
      </c>
      <c r="AE7" s="477">
        <f>AG7+AI7+AK7+AO7</f>
        <v/>
      </c>
      <c r="AF7" s="457" t="n">
        <v>0</v>
      </c>
      <c r="AG7" s="457" t="n">
        <v>0</v>
      </c>
      <c r="AH7" s="457" t="n">
        <v>0</v>
      </c>
      <c r="AI7" s="457" t="n">
        <v>0</v>
      </c>
      <c r="AJ7" s="457" t="n">
        <v>0</v>
      </c>
      <c r="AK7" s="457" t="n">
        <v>0</v>
      </c>
      <c r="AL7" s="457" t="n">
        <v>0</v>
      </c>
      <c r="AM7" s="457" t="n">
        <v>0</v>
      </c>
      <c r="AN7" s="480" t="n"/>
      <c r="AO7" s="481" t="n"/>
      <c r="AP7" s="478" t="n"/>
      <c r="AQ7" s="479" t="n"/>
      <c r="AR7" s="477">
        <f>AT7+AV7+AX7+AZ7+BB7</f>
        <v/>
      </c>
      <c r="AS7" s="477">
        <f>AU7+AW7+BA7+BC7</f>
        <v/>
      </c>
      <c r="AT7" s="457" t="n">
        <v>1</v>
      </c>
      <c r="AU7" s="457" t="n">
        <v>1</v>
      </c>
      <c r="AV7" s="457" t="n">
        <v>0</v>
      </c>
      <c r="AW7" s="457" t="n">
        <v>0</v>
      </c>
      <c r="AX7" s="457" t="n">
        <v>0</v>
      </c>
      <c r="AY7" s="457" t="n">
        <v>0</v>
      </c>
      <c r="AZ7" s="480" t="n"/>
      <c r="BA7" s="481" t="n"/>
      <c r="BB7" s="480" t="n"/>
      <c r="BC7" s="481" t="n"/>
      <c r="BD7" s="480" t="n"/>
      <c r="BE7" s="481" t="n"/>
      <c r="BF7" s="478" t="n"/>
      <c r="BG7" s="479" t="n"/>
      <c r="BH7" s="482" t="n"/>
      <c r="BI7" s="483" t="n"/>
      <c r="BJ7" s="484" t="n"/>
      <c r="BK7" s="481" t="n"/>
      <c r="BL7" s="484" t="n"/>
      <c r="BM7" s="481" t="n"/>
      <c r="BN7" s="480" t="n"/>
      <c r="BO7" s="481" t="n"/>
      <c r="BP7" s="480" t="n"/>
      <c r="BQ7" s="481" t="n"/>
      <c r="BR7" s="478" t="n"/>
      <c r="BS7" s="479" t="n"/>
      <c r="BT7" s="482" t="n"/>
      <c r="BU7" s="483" t="n"/>
      <c r="BV7" s="484" t="n"/>
      <c r="BW7" s="481" t="n"/>
      <c r="BX7" s="484" t="n"/>
      <c r="BY7" s="481" t="n"/>
      <c r="BZ7" s="480" t="n"/>
      <c r="CA7" s="481" t="n"/>
      <c r="CB7" s="480" t="n"/>
      <c r="CC7" s="95" t="n"/>
      <c r="CD7" s="96" t="n"/>
      <c r="CE7" s="97" t="n"/>
      <c r="CF7" s="92" t="n"/>
      <c r="CG7" s="93" t="n"/>
      <c r="CH7" s="98" t="n"/>
      <c r="CI7" s="99" t="n"/>
      <c r="CJ7" s="100" t="n"/>
      <c r="CK7" s="99" t="n"/>
      <c r="CL7" s="100" t="n"/>
      <c r="CM7" s="99" t="n"/>
      <c r="CN7" s="100" t="n"/>
      <c r="CO7" s="99" t="n"/>
      <c r="CP7" s="100" t="n"/>
      <c r="CQ7" s="99" t="n"/>
    </row>
    <row r="8" outlineLevel="1" s="414">
      <c r="A8" s="475" t="inlineStr">
        <is>
          <t>Яндекс.Директ</t>
        </is>
      </c>
      <c r="B8" s="87" t="n"/>
      <c r="C8" s="88" t="n"/>
      <c r="D8" s="476">
        <f>SUM(P8,AD8,AR8,BH8,BT8,CF8)</f>
        <v/>
      </c>
      <c r="E8" s="476">
        <f>SUM(Q8,AE8,AS8,BI8,BU8,CG8)</f>
        <v/>
      </c>
      <c r="F8" s="87" t="n"/>
      <c r="G8" s="88" t="n"/>
      <c r="H8" s="476">
        <f>P8+AD8+AR8</f>
        <v/>
      </c>
      <c r="I8" s="476">
        <f>Q8+AE8+AS8</f>
        <v/>
      </c>
      <c r="J8" s="87" t="n"/>
      <c r="K8" s="88" t="n"/>
      <c r="L8" s="476">
        <f>BH8+BT8+CF8</f>
        <v/>
      </c>
      <c r="M8" s="476">
        <f>BI8+BU8+CG8</f>
        <v/>
      </c>
      <c r="N8" s="478" t="n"/>
      <c r="O8" s="479" t="n"/>
      <c r="P8" s="477">
        <f>R8+T8+V8+X8+Z8</f>
        <v/>
      </c>
      <c r="Q8" s="477">
        <f>S8+U8+W8+AA8</f>
        <v/>
      </c>
      <c r="R8" s="484" t="n"/>
      <c r="S8" s="481" t="n"/>
      <c r="T8" s="484" t="n"/>
      <c r="U8" s="481" t="n"/>
      <c r="V8" s="480" t="n"/>
      <c r="W8" s="481" t="n"/>
      <c r="X8" s="480" t="n"/>
      <c r="Y8" s="481" t="n"/>
      <c r="Z8" s="480" t="n"/>
      <c r="AA8" s="481" t="n"/>
      <c r="AB8" s="478" t="n"/>
      <c r="AC8" s="479" t="n"/>
      <c r="AD8" s="477">
        <f>AF8+AH8+AJ8+AL8+AN8</f>
        <v/>
      </c>
      <c r="AE8" s="477">
        <f>AG8+AI8+AK8+AO8</f>
        <v/>
      </c>
      <c r="AF8" s="457" t="n">
        <v>0</v>
      </c>
      <c r="AG8" s="457" t="n">
        <v>0</v>
      </c>
      <c r="AH8" s="457" t="n">
        <v>0</v>
      </c>
      <c r="AI8" s="457" t="n">
        <v>0</v>
      </c>
      <c r="AJ8" s="457" t="n">
        <v>1</v>
      </c>
      <c r="AK8" s="457" t="n">
        <v>1</v>
      </c>
      <c r="AL8" s="457" t="n">
        <v>0</v>
      </c>
      <c r="AM8" s="457" t="n">
        <v>0</v>
      </c>
      <c r="AN8" s="480" t="n"/>
      <c r="AO8" s="481" t="n"/>
      <c r="AP8" s="478" t="n"/>
      <c r="AQ8" s="479" t="n"/>
      <c r="AR8" s="477">
        <f>AT8+AV8+AX8+AZ8+BB8</f>
        <v/>
      </c>
      <c r="AS8" s="477">
        <f>AU8+AW8+BA8+BC8</f>
        <v/>
      </c>
      <c r="AT8" s="457" t="n">
        <v>1</v>
      </c>
      <c r="AU8" s="457" t="n">
        <v>1</v>
      </c>
      <c r="AV8" s="457" t="n">
        <v>1</v>
      </c>
      <c r="AW8" s="457" t="n">
        <v>0</v>
      </c>
      <c r="AX8" s="457" t="n">
        <v>0</v>
      </c>
      <c r="AY8" s="457" t="n">
        <v>0</v>
      </c>
      <c r="AZ8" s="480" t="n"/>
      <c r="BA8" s="481" t="n"/>
      <c r="BB8" s="480" t="n"/>
      <c r="BC8" s="481" t="n"/>
      <c r="BD8" s="480" t="n"/>
      <c r="BE8" s="481" t="n"/>
      <c r="BF8" s="478" t="n"/>
      <c r="BG8" s="479" t="n"/>
      <c r="BH8" s="482" t="n"/>
      <c r="BI8" s="483" t="n"/>
      <c r="BJ8" s="484" t="n"/>
      <c r="BK8" s="481" t="n"/>
      <c r="BL8" s="484" t="n"/>
      <c r="BM8" s="481" t="n"/>
      <c r="BN8" s="480" t="n"/>
      <c r="BO8" s="481" t="n"/>
      <c r="BP8" s="480" t="n"/>
      <c r="BQ8" s="481" t="n"/>
      <c r="BR8" s="478" t="n"/>
      <c r="BS8" s="479" t="n"/>
      <c r="BT8" s="482" t="n"/>
      <c r="BU8" s="483" t="n"/>
      <c r="BV8" s="484" t="n"/>
      <c r="BW8" s="481" t="n"/>
      <c r="BX8" s="484" t="n"/>
      <c r="BY8" s="481" t="n"/>
      <c r="BZ8" s="480" t="n"/>
      <c r="CA8" s="481" t="n"/>
      <c r="CB8" s="480" t="n"/>
      <c r="CC8" s="95" t="n"/>
      <c r="CD8" s="96" t="n"/>
      <c r="CE8" s="97" t="n"/>
      <c r="CF8" s="92" t="n"/>
      <c r="CG8" s="93" t="n"/>
      <c r="CH8" s="98" t="n"/>
      <c r="CI8" s="99" t="n"/>
      <c r="CJ8" s="100" t="n"/>
      <c r="CK8" s="99" t="n"/>
      <c r="CL8" s="100" t="n"/>
      <c r="CM8" s="99" t="n"/>
      <c r="CN8" s="100" t="n"/>
      <c r="CO8" s="99" t="n"/>
      <c r="CP8" s="100" t="n"/>
      <c r="CQ8" s="99" t="n"/>
    </row>
    <row r="9" outlineLevel="1" s="414">
      <c r="A9" s="475" t="inlineStr">
        <is>
          <t>Реферал</t>
        </is>
      </c>
      <c r="B9" s="87" t="n"/>
      <c r="C9" s="88" t="n"/>
      <c r="D9" s="476">
        <f>SUM(P9,AD9,AR9,BH9,BT9,CF9)</f>
        <v/>
      </c>
      <c r="E9" s="476">
        <f>SUM(Q9,AE9,AS9,BI9,BU9,CG9)</f>
        <v/>
      </c>
      <c r="F9" s="87" t="n"/>
      <c r="G9" s="88" t="n"/>
      <c r="H9" s="476">
        <f>P9+AD9+AR9</f>
        <v/>
      </c>
      <c r="I9" s="476">
        <f>Q9+AE9+AS9</f>
        <v/>
      </c>
      <c r="J9" s="87" t="n"/>
      <c r="K9" s="88" t="n"/>
      <c r="L9" s="476">
        <f>BH9+BT9+CF9</f>
        <v/>
      </c>
      <c r="M9" s="476">
        <f>BI9+BU9+CG9</f>
        <v/>
      </c>
      <c r="N9" s="478" t="n"/>
      <c r="O9" s="479" t="n"/>
      <c r="P9" s="477">
        <f>R9+T9+V9+X9+Z9</f>
        <v/>
      </c>
      <c r="Q9" s="477">
        <f>S9+U9+W9+AA9</f>
        <v/>
      </c>
      <c r="R9" s="484" t="n"/>
      <c r="S9" s="481" t="n"/>
      <c r="T9" s="484" t="n"/>
      <c r="U9" s="481" t="n"/>
      <c r="V9" s="480" t="n"/>
      <c r="W9" s="481" t="n"/>
      <c r="X9" s="480" t="n"/>
      <c r="Y9" s="481" t="n"/>
      <c r="Z9" s="480" t="n"/>
      <c r="AA9" s="481" t="n"/>
      <c r="AB9" s="478" t="n"/>
      <c r="AC9" s="479" t="n"/>
      <c r="AD9" s="477">
        <f>AF9+AH9+AJ9+AL9+AN9</f>
        <v/>
      </c>
      <c r="AE9" s="477">
        <f>AG9+AI9+AK9+AO9</f>
        <v/>
      </c>
      <c r="AF9" s="457" t="n">
        <v>0</v>
      </c>
      <c r="AG9" s="457" t="n">
        <v>0</v>
      </c>
      <c r="AH9" s="457" t="n">
        <v>0</v>
      </c>
      <c r="AI9" s="457" t="n">
        <v>0</v>
      </c>
      <c r="AJ9" s="457" t="n">
        <v>0</v>
      </c>
      <c r="AK9" s="457" t="n">
        <v>0</v>
      </c>
      <c r="AL9" s="457" t="n">
        <v>0</v>
      </c>
      <c r="AM9" s="457" t="n">
        <v>0</v>
      </c>
      <c r="AN9" s="480" t="n"/>
      <c r="AO9" s="481" t="n"/>
      <c r="AP9" s="478" t="n"/>
      <c r="AQ9" s="479" t="n"/>
      <c r="AR9" s="477">
        <f>AT9+AV9+AX9+AZ9+BB9</f>
        <v/>
      </c>
      <c r="AS9" s="477">
        <f>AU9+AW9+BA9+BC9</f>
        <v/>
      </c>
      <c r="AT9" s="457" t="n">
        <v>0</v>
      </c>
      <c r="AU9" s="457" t="n">
        <v>0</v>
      </c>
      <c r="AV9" s="457" t="n">
        <v>0</v>
      </c>
      <c r="AW9" s="457" t="n">
        <v>0</v>
      </c>
      <c r="AX9" s="457" t="n">
        <v>0</v>
      </c>
      <c r="AY9" s="457" t="n">
        <v>0</v>
      </c>
      <c r="AZ9" s="480" t="n"/>
      <c r="BA9" s="481" t="n"/>
      <c r="BB9" s="480" t="n"/>
      <c r="BC9" s="481" t="n"/>
      <c r="BD9" s="480" t="n"/>
      <c r="BE9" s="481" t="n"/>
      <c r="BF9" s="478" t="n"/>
      <c r="BG9" s="479" t="n"/>
      <c r="BH9" s="482" t="n"/>
      <c r="BI9" s="483" t="n"/>
      <c r="BJ9" s="484" t="n"/>
      <c r="BK9" s="481" t="n"/>
      <c r="BL9" s="484" t="n"/>
      <c r="BM9" s="481" t="n"/>
      <c r="BN9" s="480" t="n"/>
      <c r="BO9" s="481" t="n"/>
      <c r="BP9" s="480" t="n"/>
      <c r="BQ9" s="481" t="n"/>
      <c r="BR9" s="478" t="n"/>
      <c r="BS9" s="479" t="n"/>
      <c r="BT9" s="482" t="n"/>
      <c r="BU9" s="483" t="n"/>
      <c r="BV9" s="484" t="n"/>
      <c r="BW9" s="481" t="n"/>
      <c r="BX9" s="484" t="n"/>
      <c r="BY9" s="481" t="n"/>
      <c r="BZ9" s="480" t="n"/>
      <c r="CA9" s="481" t="n"/>
      <c r="CB9" s="480" t="n"/>
      <c r="CC9" s="95" t="n"/>
      <c r="CD9" s="96" t="n"/>
      <c r="CE9" s="97" t="n"/>
      <c r="CF9" s="92" t="n"/>
      <c r="CG9" s="93" t="n"/>
      <c r="CH9" s="98" t="n"/>
      <c r="CI9" s="99" t="n"/>
      <c r="CJ9" s="100" t="n"/>
      <c r="CK9" s="99" t="n"/>
      <c r="CL9" s="100" t="n"/>
      <c r="CM9" s="99" t="n"/>
      <c r="CN9" s="100" t="n"/>
      <c r="CO9" s="99" t="n"/>
      <c r="CP9" s="100" t="n"/>
      <c r="CQ9" s="99" t="n"/>
    </row>
    <row r="10" outlineLevel="1" s="414">
      <c r="A10" s="475" t="inlineStr">
        <is>
          <t>Внешние площадки</t>
        </is>
      </c>
      <c r="B10" s="87" t="n"/>
      <c r="C10" s="88" t="n"/>
      <c r="D10" s="476">
        <f>SUM(P10,AD10,AR10,BH10,BT10,CF10)</f>
        <v/>
      </c>
      <c r="E10" s="476">
        <f>SUM(Q10,AE10,AS10,BI10,BU10,CG10)</f>
        <v/>
      </c>
      <c r="F10" s="87" t="n"/>
      <c r="G10" s="88" t="n"/>
      <c r="H10" s="476">
        <f>P10+AD10+AR10</f>
        <v/>
      </c>
      <c r="I10" s="476">
        <f>Q10+AE10+AS10</f>
        <v/>
      </c>
      <c r="J10" s="87" t="n"/>
      <c r="K10" s="88" t="n"/>
      <c r="L10" s="476">
        <f>BH10+BT10+CF10</f>
        <v/>
      </c>
      <c r="M10" s="476">
        <f>BI10+BU10+CG10</f>
        <v/>
      </c>
      <c r="N10" s="478" t="n"/>
      <c r="O10" s="479" t="n"/>
      <c r="P10" s="477">
        <f>R10+T10+V10+X10+Z10</f>
        <v/>
      </c>
      <c r="Q10" s="477">
        <f>S10+U10+W10+AA10</f>
        <v/>
      </c>
      <c r="R10" s="484" t="n"/>
      <c r="S10" s="481" t="n"/>
      <c r="T10" s="484" t="n"/>
      <c r="U10" s="481" t="n"/>
      <c r="V10" s="480" t="n"/>
      <c r="W10" s="481" t="n"/>
      <c r="X10" s="480" t="n"/>
      <c r="Y10" s="481" t="n"/>
      <c r="Z10" s="480" t="n"/>
      <c r="AA10" s="481" t="n"/>
      <c r="AB10" s="478" t="n"/>
      <c r="AC10" s="479" t="n"/>
      <c r="AD10" s="477">
        <f>AF10+AH10+AJ10+AL10+AN10</f>
        <v/>
      </c>
      <c r="AE10" s="477">
        <f>AG10+AI10+AK10+AO10</f>
        <v/>
      </c>
      <c r="AF10" s="457" t="n">
        <v>0</v>
      </c>
      <c r="AG10" s="457" t="n">
        <v>0</v>
      </c>
      <c r="AH10" s="457" t="n">
        <v>0</v>
      </c>
      <c r="AI10" s="457" t="n">
        <v>0</v>
      </c>
      <c r="AJ10" s="457" t="n">
        <v>0</v>
      </c>
      <c r="AK10" s="457" t="n">
        <v>0</v>
      </c>
      <c r="AL10" s="457" t="n">
        <v>0</v>
      </c>
      <c r="AM10" s="457" t="n">
        <v>0</v>
      </c>
      <c r="AN10" s="480" t="n"/>
      <c r="AO10" s="481" t="n"/>
      <c r="AP10" s="478" t="n"/>
      <c r="AQ10" s="479" t="n"/>
      <c r="AR10" s="477">
        <f>AT10+AV10+AX10+AZ10+BB10</f>
        <v/>
      </c>
      <c r="AS10" s="477">
        <f>AU10+AW10+BA10+BC10</f>
        <v/>
      </c>
      <c r="AT10" s="457" t="n">
        <v>0</v>
      </c>
      <c r="AU10" s="457" t="n">
        <v>0</v>
      </c>
      <c r="AV10" s="457" t="n">
        <v>0</v>
      </c>
      <c r="AW10" s="457" t="n">
        <v>0</v>
      </c>
      <c r="AX10" s="457" t="n">
        <v>0</v>
      </c>
      <c r="AY10" s="457" t="n">
        <v>0</v>
      </c>
      <c r="AZ10" s="480" t="n"/>
      <c r="BA10" s="481" t="n"/>
      <c r="BB10" s="480" t="n"/>
      <c r="BC10" s="481" t="n"/>
      <c r="BD10" s="480" t="n"/>
      <c r="BE10" s="481" t="n"/>
      <c r="BF10" s="478" t="n"/>
      <c r="BG10" s="479" t="n"/>
      <c r="BH10" s="482" t="n"/>
      <c r="BI10" s="483" t="n"/>
      <c r="BJ10" s="484" t="n"/>
      <c r="BK10" s="481" t="n"/>
      <c r="BL10" s="484" t="n"/>
      <c r="BM10" s="481" t="n"/>
      <c r="BN10" s="480" t="n"/>
      <c r="BO10" s="481" t="n"/>
      <c r="BP10" s="480" t="n"/>
      <c r="BQ10" s="481" t="n"/>
      <c r="BR10" s="478" t="n"/>
      <c r="BS10" s="479" t="n"/>
      <c r="BT10" s="482" t="n"/>
      <c r="BU10" s="483" t="n"/>
      <c r="BV10" s="484" t="n"/>
      <c r="BW10" s="481" t="n"/>
      <c r="BX10" s="484" t="n"/>
      <c r="BY10" s="481" t="n"/>
      <c r="BZ10" s="480" t="n"/>
      <c r="CA10" s="481" t="n"/>
      <c r="CB10" s="480" t="n"/>
      <c r="CC10" s="95" t="n"/>
      <c r="CD10" s="96" t="n"/>
      <c r="CE10" s="97" t="n"/>
      <c r="CF10" s="92" t="n"/>
      <c r="CG10" s="93" t="n"/>
      <c r="CH10" s="98" t="n"/>
      <c r="CI10" s="99" t="n"/>
      <c r="CJ10" s="100" t="n"/>
      <c r="CK10" s="99" t="n"/>
      <c r="CL10" s="100" t="n"/>
      <c r="CM10" s="99" t="n"/>
      <c r="CN10" s="100" t="n"/>
      <c r="CO10" s="99" t="n"/>
      <c r="CP10" s="100" t="n"/>
      <c r="CQ10" s="99" t="n"/>
    </row>
    <row r="11" outlineLevel="1" s="414">
      <c r="A11" s="475" t="inlineStr">
        <is>
          <t>Соцсети</t>
        </is>
      </c>
      <c r="B11" s="87" t="n"/>
      <c r="C11" s="88" t="n"/>
      <c r="D11" s="476">
        <f>SUM(P11,AD11,AR11,BH11,BT11,CF11)</f>
        <v/>
      </c>
      <c r="E11" s="476">
        <f>SUM(Q11,AE11,AS11,BI11,BU11,CG11)</f>
        <v/>
      </c>
      <c r="F11" s="87" t="n"/>
      <c r="G11" s="88" t="n"/>
      <c r="H11" s="476">
        <f>P11+AD11+AR11</f>
        <v/>
      </c>
      <c r="I11" s="476">
        <f>Q11+AE11+AS11</f>
        <v/>
      </c>
      <c r="J11" s="89" t="n"/>
      <c r="K11" s="91" t="n"/>
      <c r="L11" s="476">
        <f>BH11+BT11+CF11</f>
        <v/>
      </c>
      <c r="M11" s="476">
        <f>BI11+BU11+CG11</f>
        <v/>
      </c>
      <c r="N11" s="478" t="n"/>
      <c r="O11" s="479" t="n"/>
      <c r="P11" s="477">
        <f>R11+T11+V11+X11+Z11</f>
        <v/>
      </c>
      <c r="Q11" s="477">
        <f>S11+U11+W11+AA11</f>
        <v/>
      </c>
      <c r="R11" s="484" t="n"/>
      <c r="S11" s="481" t="n"/>
      <c r="T11" s="484" t="n"/>
      <c r="U11" s="481" t="n"/>
      <c r="V11" s="480" t="n"/>
      <c r="W11" s="481" t="n"/>
      <c r="X11" s="480" t="n"/>
      <c r="Y11" s="481" t="n"/>
      <c r="Z11" s="480" t="n"/>
      <c r="AA11" s="481" t="n"/>
      <c r="AB11" s="478" t="n"/>
      <c r="AC11" s="479" t="n"/>
      <c r="AD11" s="477">
        <f>AF11+AH11+AJ11+AL11+AN11</f>
        <v/>
      </c>
      <c r="AE11" s="477">
        <f>AG11+AI11+AK11+AO11</f>
        <v/>
      </c>
      <c r="AF11" s="457" t="n">
        <v>0</v>
      </c>
      <c r="AG11" s="457" t="n">
        <v>0</v>
      </c>
      <c r="AH11" s="457" t="n">
        <v>1</v>
      </c>
      <c r="AI11" s="457" t="n">
        <v>1</v>
      </c>
      <c r="AJ11" s="457" t="n">
        <v>0</v>
      </c>
      <c r="AK11" s="457" t="n">
        <v>0</v>
      </c>
      <c r="AL11" s="457" t="n">
        <v>1</v>
      </c>
      <c r="AM11" s="457" t="n">
        <v>1</v>
      </c>
      <c r="AN11" s="480" t="n"/>
      <c r="AO11" s="481" t="n"/>
      <c r="AP11" s="478" t="n"/>
      <c r="AQ11" s="479" t="n"/>
      <c r="AR11" s="477">
        <f>AT11+AV11+AX11+AZ11+BB11</f>
        <v/>
      </c>
      <c r="AS11" s="477">
        <f>AU11+AW11+BA11+BC11</f>
        <v/>
      </c>
      <c r="AT11" s="457" t="n">
        <v>0</v>
      </c>
      <c r="AU11" s="457" t="n">
        <v>0</v>
      </c>
      <c r="AV11" s="457" t="n">
        <v>3</v>
      </c>
      <c r="AW11" s="457" t="n">
        <v>3</v>
      </c>
      <c r="AX11" s="457" t="n">
        <v>3</v>
      </c>
      <c r="AY11" s="457" t="n">
        <v>3</v>
      </c>
      <c r="AZ11" s="480" t="n"/>
      <c r="BA11" s="481" t="n"/>
      <c r="BB11" s="480" t="n"/>
      <c r="BC11" s="481" t="n"/>
      <c r="BD11" s="480" t="n"/>
      <c r="BE11" s="481" t="n"/>
      <c r="BF11" s="478" t="n"/>
      <c r="BG11" s="479" t="n"/>
      <c r="BH11" s="482" t="n"/>
      <c r="BI11" s="483" t="n"/>
      <c r="BJ11" s="484" t="n"/>
      <c r="BK11" s="481" t="n"/>
      <c r="BL11" s="484" t="n"/>
      <c r="BM11" s="481" t="n"/>
      <c r="BN11" s="480" t="n"/>
      <c r="BO11" s="481" t="n"/>
      <c r="BP11" s="480" t="n"/>
      <c r="BQ11" s="481" t="n"/>
      <c r="BR11" s="478" t="n"/>
      <c r="BS11" s="479" t="n"/>
      <c r="BT11" s="482" t="n"/>
      <c r="BU11" s="483" t="n"/>
      <c r="BV11" s="484" t="n"/>
      <c r="BW11" s="481" t="n"/>
      <c r="BX11" s="484" t="n"/>
      <c r="BY11" s="481" t="n"/>
      <c r="BZ11" s="480" t="n"/>
      <c r="CA11" s="481" t="n"/>
      <c r="CB11" s="480" t="n"/>
      <c r="CC11" s="95" t="n"/>
      <c r="CD11" s="96" t="n"/>
      <c r="CE11" s="97" t="n"/>
      <c r="CF11" s="92" t="n"/>
      <c r="CG11" s="93" t="n"/>
      <c r="CH11" s="98" t="n"/>
      <c r="CI11" s="99" t="n"/>
      <c r="CJ11" s="100" t="n"/>
      <c r="CK11" s="99" t="n"/>
      <c r="CL11" s="100" t="n"/>
      <c r="CM11" s="99" t="n"/>
      <c r="CN11" s="100" t="n"/>
      <c r="CO11" s="99" t="n"/>
      <c r="CP11" s="100" t="n"/>
      <c r="CQ11" s="99" t="n"/>
    </row>
    <row r="12" outlineLevel="1" s="414">
      <c r="A12" s="475" t="inlineStr">
        <is>
          <t>Прямые визиты</t>
        </is>
      </c>
      <c r="B12" s="87" t="n"/>
      <c r="C12" s="88" t="n"/>
      <c r="D12" s="476">
        <f>SUM(P12,AD12,AR12,BH12,BT12,CF12)</f>
        <v/>
      </c>
      <c r="E12" s="476">
        <f>SUM(Q12,AE12,AS12,BI12,BU12,CG12)</f>
        <v/>
      </c>
      <c r="F12" s="87" t="n"/>
      <c r="G12" s="88" t="n"/>
      <c r="H12" s="476">
        <f>P12+AD12+AR12</f>
        <v/>
      </c>
      <c r="I12" s="476">
        <f>Q12+AE12+AS12</f>
        <v/>
      </c>
      <c r="J12" s="87" t="n"/>
      <c r="K12" s="88" t="n"/>
      <c r="L12" s="476">
        <f>BH12+BT12+CF12</f>
        <v/>
      </c>
      <c r="M12" s="476">
        <f>BI12+BU12+CG12</f>
        <v/>
      </c>
      <c r="N12" s="478" t="n"/>
      <c r="O12" s="479" t="n"/>
      <c r="P12" s="477">
        <f>R12+T12+V12+X12+Z12</f>
        <v/>
      </c>
      <c r="Q12" s="477">
        <f>S12+U12+W12+AA12</f>
        <v/>
      </c>
      <c r="R12" s="484" t="n"/>
      <c r="S12" s="481" t="n"/>
      <c r="T12" s="484" t="n"/>
      <c r="U12" s="481" t="n"/>
      <c r="V12" s="480" t="n"/>
      <c r="W12" s="481" t="n"/>
      <c r="X12" s="480" t="n"/>
      <c r="Y12" s="481" t="n"/>
      <c r="Z12" s="480" t="n"/>
      <c r="AA12" s="481" t="n"/>
      <c r="AB12" s="478" t="n"/>
      <c r="AC12" s="479" t="n"/>
      <c r="AD12" s="477">
        <f>AF12+AH12+AJ12+AL12+AN12</f>
        <v/>
      </c>
      <c r="AE12" s="477">
        <f>AG12+AI12+AK12+AO12</f>
        <v/>
      </c>
      <c r="AF12" s="457" t="n">
        <v>0</v>
      </c>
      <c r="AG12" s="457" t="n">
        <v>0</v>
      </c>
      <c r="AH12" s="457" t="n">
        <v>0</v>
      </c>
      <c r="AI12" s="457" t="n">
        <v>0</v>
      </c>
      <c r="AJ12" s="457" t="n">
        <v>0</v>
      </c>
      <c r="AK12" s="457" t="n">
        <v>0</v>
      </c>
      <c r="AL12" s="457" t="n">
        <v>0</v>
      </c>
      <c r="AM12" s="457" t="n">
        <v>0</v>
      </c>
      <c r="AN12" s="480" t="n"/>
      <c r="AO12" s="481" t="n"/>
      <c r="AP12" s="478" t="n"/>
      <c r="AQ12" s="479" t="n"/>
      <c r="AR12" s="477">
        <f>AT12+AV12+AX12+AZ12+BB12</f>
        <v/>
      </c>
      <c r="AS12" s="477">
        <f>AU12+AW12+BA12+BC12</f>
        <v/>
      </c>
      <c r="AT12" s="457" t="n">
        <v>0</v>
      </c>
      <c r="AU12" s="457" t="n">
        <v>0</v>
      </c>
      <c r="AV12" s="457" t="n">
        <v>0</v>
      </c>
      <c r="AW12" s="457" t="n">
        <v>0</v>
      </c>
      <c r="AX12" s="457" t="n">
        <v>0</v>
      </c>
      <c r="AY12" s="457" t="n">
        <v>0</v>
      </c>
      <c r="AZ12" s="480" t="n"/>
      <c r="BA12" s="481" t="n"/>
      <c r="BB12" s="480" t="n"/>
      <c r="BC12" s="481" t="n"/>
      <c r="BD12" s="480" t="n"/>
      <c r="BE12" s="481" t="n"/>
      <c r="BF12" s="478" t="n"/>
      <c r="BG12" s="479" t="n"/>
      <c r="BH12" s="482" t="n"/>
      <c r="BI12" s="483" t="n"/>
      <c r="BJ12" s="484" t="n"/>
      <c r="BK12" s="481" t="n"/>
      <c r="BL12" s="484" t="n"/>
      <c r="BM12" s="481" t="n"/>
      <c r="BN12" s="480" t="n"/>
      <c r="BO12" s="481" t="n"/>
      <c r="BP12" s="480" t="n"/>
      <c r="BQ12" s="481" t="n"/>
      <c r="BR12" s="478" t="n"/>
      <c r="BS12" s="479" t="n"/>
      <c r="BT12" s="482" t="n"/>
      <c r="BU12" s="483" t="n"/>
      <c r="BV12" s="484" t="n"/>
      <c r="BW12" s="481" t="n"/>
      <c r="BX12" s="484" t="n"/>
      <c r="BY12" s="481" t="n"/>
      <c r="BZ12" s="480" t="n"/>
      <c r="CA12" s="481" t="n"/>
      <c r="CB12" s="480" t="n"/>
      <c r="CC12" s="95" t="n"/>
      <c r="CD12" s="96" t="n"/>
      <c r="CE12" s="97" t="n"/>
      <c r="CF12" s="92" t="n"/>
      <c r="CG12" s="93" t="n"/>
      <c r="CH12" s="98" t="n"/>
      <c r="CI12" s="99" t="n"/>
      <c r="CJ12" s="100" t="n"/>
      <c r="CK12" s="99" t="n"/>
      <c r="CL12" s="100" t="n"/>
      <c r="CM12" s="99" t="n"/>
      <c r="CN12" s="100" t="n"/>
      <c r="CO12" s="99" t="n"/>
      <c r="CP12" s="100" t="n"/>
      <c r="CQ12" s="99" t="n"/>
    </row>
    <row r="13" outlineLevel="1" s="414">
      <c r="A13" s="475" t="inlineStr">
        <is>
          <t>VK Реклама</t>
        </is>
      </c>
      <c r="B13" s="87" t="n"/>
      <c r="C13" s="88" t="n"/>
      <c r="D13" s="476">
        <f>SUM(P13,AD13,AR13,BH13,BT13,CF13)</f>
        <v/>
      </c>
      <c r="E13" s="476">
        <f>SUM(Q13,AE13,AS13,BI13,BU13,CG13)</f>
        <v/>
      </c>
      <c r="F13" s="87" t="n"/>
      <c r="G13" s="88" t="n"/>
      <c r="H13" s="476">
        <f>P13+AD13+AR13</f>
        <v/>
      </c>
      <c r="I13" s="476">
        <f>Q13+AE13+AS13</f>
        <v/>
      </c>
      <c r="J13" s="87" t="n"/>
      <c r="K13" s="88" t="n"/>
      <c r="L13" s="476">
        <f>BH13+BT13+CF13</f>
        <v/>
      </c>
      <c r="M13" s="476">
        <f>BI13+BU13+CG13</f>
        <v/>
      </c>
      <c r="N13" s="478" t="n"/>
      <c r="O13" s="479" t="n"/>
      <c r="P13" s="477">
        <f>R13+T13+V13+X13+Z13</f>
        <v/>
      </c>
      <c r="Q13" s="477">
        <f>S13+U13+W13+AA13</f>
        <v/>
      </c>
      <c r="R13" s="484" t="n"/>
      <c r="S13" s="481" t="n"/>
      <c r="T13" s="484" t="n"/>
      <c r="U13" s="481" t="n"/>
      <c r="V13" s="480" t="n"/>
      <c r="W13" s="481" t="n"/>
      <c r="X13" s="480" t="n"/>
      <c r="Y13" s="481" t="n"/>
      <c r="Z13" s="480" t="n"/>
      <c r="AA13" s="481" t="n"/>
      <c r="AB13" s="478" t="n"/>
      <c r="AC13" s="479" t="n"/>
      <c r="AD13" s="477">
        <f>AF13+AH13+AJ13+AL13+AN13</f>
        <v/>
      </c>
      <c r="AE13" s="477">
        <f>AG13+AI13+AK13+AO13</f>
        <v/>
      </c>
      <c r="AF13" s="457" t="n">
        <v>0</v>
      </c>
      <c r="AG13" s="457" t="n">
        <v>0</v>
      </c>
      <c r="AH13" s="457" t="n">
        <v>0</v>
      </c>
      <c r="AI13" s="457" t="n">
        <v>0</v>
      </c>
      <c r="AJ13" s="457" t="n">
        <v>0</v>
      </c>
      <c r="AK13" s="457" t="n">
        <v>0</v>
      </c>
      <c r="AL13" s="457" t="n">
        <v>0</v>
      </c>
      <c r="AM13" s="457" t="n">
        <v>0</v>
      </c>
      <c r="AN13" s="480" t="n"/>
      <c r="AO13" s="481" t="n"/>
      <c r="AP13" s="478" t="n"/>
      <c r="AQ13" s="479" t="n"/>
      <c r="AR13" s="477">
        <f>AT13+AV13+AX13+AZ13+BB13</f>
        <v/>
      </c>
      <c r="AS13" s="477">
        <f>AU13+AW13+BA13+BC13</f>
        <v/>
      </c>
      <c r="AT13" s="457" t="n">
        <v>0</v>
      </c>
      <c r="AU13" s="457" t="n">
        <v>0</v>
      </c>
      <c r="AV13" s="457" t="n">
        <v>0</v>
      </c>
      <c r="AW13" s="457" t="n">
        <v>0</v>
      </c>
      <c r="AX13" s="457" t="n">
        <v>0</v>
      </c>
      <c r="AY13" s="457" t="n">
        <v>0</v>
      </c>
      <c r="AZ13" s="480" t="n"/>
      <c r="BA13" s="481" t="n"/>
      <c r="BB13" s="480" t="n"/>
      <c r="BC13" s="481" t="n"/>
      <c r="BD13" s="480" t="n"/>
      <c r="BE13" s="481" t="n"/>
      <c r="BF13" s="478" t="n"/>
      <c r="BG13" s="479" t="n"/>
      <c r="BH13" s="482" t="n"/>
      <c r="BI13" s="483" t="n"/>
      <c r="BJ13" s="484" t="n"/>
      <c r="BK13" s="481" t="n"/>
      <c r="BL13" s="484" t="n"/>
      <c r="BM13" s="481" t="n"/>
      <c r="BN13" s="480" t="n"/>
      <c r="BO13" s="481" t="n"/>
      <c r="BP13" s="480" t="n"/>
      <c r="BQ13" s="481" t="n"/>
      <c r="BR13" s="478" t="n"/>
      <c r="BS13" s="479" t="n"/>
      <c r="BT13" s="482" t="n"/>
      <c r="BU13" s="483" t="n"/>
      <c r="BV13" s="484" t="n"/>
      <c r="BW13" s="481" t="n"/>
      <c r="BX13" s="484" t="n"/>
      <c r="BY13" s="481" t="n"/>
      <c r="BZ13" s="480" t="n"/>
      <c r="CA13" s="481" t="n"/>
      <c r="CB13" s="480" t="n"/>
      <c r="CC13" s="95" t="n"/>
      <c r="CD13" s="96" t="n"/>
      <c r="CE13" s="97" t="n"/>
      <c r="CF13" s="92" t="n"/>
      <c r="CG13" s="93" t="n"/>
      <c r="CH13" s="98" t="n"/>
      <c r="CI13" s="99" t="n"/>
      <c r="CJ13" s="100" t="n"/>
      <c r="CK13" s="99" t="n"/>
      <c r="CL13" s="100" t="n"/>
      <c r="CM13" s="99" t="n"/>
      <c r="CN13" s="100" t="n"/>
      <c r="CO13" s="99" t="n"/>
      <c r="CP13" s="100" t="n"/>
      <c r="CQ13" s="99" t="n"/>
    </row>
    <row r="14" outlineLevel="1" s="414">
      <c r="A14" s="475" t="inlineStr">
        <is>
          <t>Вебинары/Мероприятия</t>
        </is>
      </c>
      <c r="B14" s="87" t="n"/>
      <c r="C14" s="91" t="n"/>
      <c r="D14" s="476">
        <f>SUM(P14,AD14,AR14,BH14,BT14,CF14)</f>
        <v/>
      </c>
      <c r="E14" s="476">
        <f>SUM(Q14,AE14,AS14,BI14,BU14,CG14)</f>
        <v/>
      </c>
      <c r="F14" s="87" t="n"/>
      <c r="G14" s="88" t="n"/>
      <c r="H14" s="476">
        <f>P14+AD14+AR14</f>
        <v/>
      </c>
      <c r="I14" s="476">
        <f>Q14+AE14+AS14</f>
        <v/>
      </c>
      <c r="J14" s="87" t="n"/>
      <c r="K14" s="88" t="n"/>
      <c r="L14" s="476">
        <f>BH14+BT14+CF14</f>
        <v/>
      </c>
      <c r="M14" s="476">
        <f>BI14+BU14+CG14</f>
        <v/>
      </c>
      <c r="N14" s="478" t="n"/>
      <c r="O14" s="479" t="n"/>
      <c r="P14" s="477">
        <f>R14+T14+V14+X14+Z14</f>
        <v/>
      </c>
      <c r="Q14" s="477">
        <f>S14+U14+W14+AA14</f>
        <v/>
      </c>
      <c r="R14" s="484" t="n"/>
      <c r="S14" s="481" t="n"/>
      <c r="T14" s="484" t="n"/>
      <c r="U14" s="481" t="n"/>
      <c r="V14" s="480" t="n"/>
      <c r="W14" s="481" t="n"/>
      <c r="X14" s="480" t="n"/>
      <c r="Y14" s="481" t="n"/>
      <c r="Z14" s="480" t="n"/>
      <c r="AA14" s="481" t="n"/>
      <c r="AB14" s="478" t="n"/>
      <c r="AC14" s="479" t="n"/>
      <c r="AD14" s="477">
        <f>AF14+AH14+AJ14+AL14+AN14</f>
        <v/>
      </c>
      <c r="AE14" s="477">
        <f>AG14+AI14+AK14+AO14</f>
        <v/>
      </c>
      <c r="AF14" s="457" t="n">
        <v>0</v>
      </c>
      <c r="AG14" s="457" t="n">
        <v>0</v>
      </c>
      <c r="AH14" s="457" t="n">
        <v>0</v>
      </c>
      <c r="AI14" s="457" t="n">
        <v>0</v>
      </c>
      <c r="AJ14" s="457" t="n">
        <v>0</v>
      </c>
      <c r="AK14" s="457" t="n">
        <v>0</v>
      </c>
      <c r="AL14" s="457" t="n">
        <v>0</v>
      </c>
      <c r="AM14" s="457" t="n">
        <v>0</v>
      </c>
      <c r="AN14" s="480" t="n"/>
      <c r="AO14" s="481" t="n"/>
      <c r="AP14" s="478" t="n"/>
      <c r="AQ14" s="479" t="n"/>
      <c r="AR14" s="477">
        <f>AT14+AV14+AX14+AZ14+BB14</f>
        <v/>
      </c>
      <c r="AS14" s="477">
        <f>AU14+AW14+BA14+BC14</f>
        <v/>
      </c>
      <c r="AT14" s="457" t="n">
        <v>0</v>
      </c>
      <c r="AU14" s="457" t="n">
        <v>0</v>
      </c>
      <c r="AV14" s="457" t="n">
        <v>0</v>
      </c>
      <c r="AW14" s="457" t="n">
        <v>0</v>
      </c>
      <c r="AX14" s="457" t="n">
        <v>0</v>
      </c>
      <c r="AY14" s="457" t="n">
        <v>0</v>
      </c>
      <c r="AZ14" s="480" t="n"/>
      <c r="BA14" s="481" t="n"/>
      <c r="BB14" s="480" t="n"/>
      <c r="BC14" s="481" t="n"/>
      <c r="BD14" s="480" t="n"/>
      <c r="BE14" s="481" t="n"/>
      <c r="BF14" s="478" t="n"/>
      <c r="BG14" s="479" t="n"/>
      <c r="BH14" s="482" t="n"/>
      <c r="BI14" s="483" t="n"/>
      <c r="BJ14" s="484" t="n"/>
      <c r="BK14" s="481" t="n"/>
      <c r="BL14" s="484" t="n"/>
      <c r="BM14" s="481" t="n"/>
      <c r="BN14" s="480" t="n"/>
      <c r="BO14" s="481" t="n"/>
      <c r="BP14" s="480" t="n"/>
      <c r="BQ14" s="481" t="n"/>
      <c r="BR14" s="478" t="n"/>
      <c r="BS14" s="479" t="n"/>
      <c r="BT14" s="482" t="n"/>
      <c r="BU14" s="483" t="n"/>
      <c r="BV14" s="484" t="n"/>
      <c r="BW14" s="481" t="n"/>
      <c r="BX14" s="484" t="n"/>
      <c r="BY14" s="481" t="n"/>
      <c r="BZ14" s="480" t="n"/>
      <c r="CA14" s="481" t="n"/>
      <c r="CB14" s="480" t="n"/>
      <c r="CC14" s="95" t="n"/>
      <c r="CD14" s="96" t="n"/>
      <c r="CE14" s="97" t="n"/>
      <c r="CF14" s="92" t="n"/>
      <c r="CG14" s="93" t="n"/>
      <c r="CH14" s="98" t="n"/>
      <c r="CI14" s="99" t="n"/>
      <c r="CJ14" s="100" t="n"/>
      <c r="CK14" s="99" t="n"/>
      <c r="CL14" s="100" t="n"/>
      <c r="CM14" s="99" t="n"/>
      <c r="CN14" s="100" t="n"/>
      <c r="CO14" s="99" t="n"/>
      <c r="CP14" s="100" t="n"/>
      <c r="CQ14" s="99" t="n"/>
    </row>
    <row r="15" outlineLevel="1" s="414">
      <c r="A15" s="475" t="inlineStr">
        <is>
          <t>Рассылки по нашей базе</t>
        </is>
      </c>
      <c r="B15" s="87" t="n"/>
      <c r="C15" s="88" t="n"/>
      <c r="D15" s="476">
        <f>SUM(P15,AD15,AR15,BH15,BT15,CF15)</f>
        <v/>
      </c>
      <c r="E15" s="476">
        <f>SUM(Q15,AE15,AS15,BI15,BU15,CG15)</f>
        <v/>
      </c>
      <c r="F15" s="87" t="n"/>
      <c r="G15" s="88" t="n"/>
      <c r="H15" s="476">
        <f>P15+AD15+AR15</f>
        <v/>
      </c>
      <c r="I15" s="476">
        <f>Q15+AE15+AS15</f>
        <v/>
      </c>
      <c r="J15" s="87" t="n"/>
      <c r="K15" s="88" t="n"/>
      <c r="L15" s="476">
        <f>BH15+BT15+CF15</f>
        <v/>
      </c>
      <c r="M15" s="476">
        <f>BI15+BU15+CG15</f>
        <v/>
      </c>
      <c r="N15" s="478" t="n"/>
      <c r="O15" s="479" t="n"/>
      <c r="P15" s="477">
        <f>R15+T15+V15+X15+Z15</f>
        <v/>
      </c>
      <c r="Q15" s="477">
        <f>S15+U15+W15+AA15</f>
        <v/>
      </c>
      <c r="R15" s="484" t="n"/>
      <c r="S15" s="481" t="n"/>
      <c r="T15" s="484" t="n"/>
      <c r="U15" s="481" t="n"/>
      <c r="V15" s="480" t="n"/>
      <c r="W15" s="481" t="n"/>
      <c r="X15" s="480" t="n"/>
      <c r="Y15" s="481" t="n"/>
      <c r="Z15" s="480" t="n"/>
      <c r="AA15" s="481" t="n"/>
      <c r="AB15" s="478" t="n"/>
      <c r="AC15" s="479" t="n"/>
      <c r="AD15" s="477">
        <f>AF15+AH15+AJ15+AL15+AN15</f>
        <v/>
      </c>
      <c r="AE15" s="477">
        <f>AG15+AI15+AK15+AO15</f>
        <v/>
      </c>
      <c r="AF15" s="457" t="n">
        <v>0</v>
      </c>
      <c r="AG15" s="457" t="n">
        <v>0</v>
      </c>
      <c r="AH15" s="457" t="n">
        <v>0</v>
      </c>
      <c r="AI15" s="457" t="n">
        <v>0</v>
      </c>
      <c r="AJ15" s="457" t="n">
        <v>0</v>
      </c>
      <c r="AK15" s="457" t="n">
        <v>0</v>
      </c>
      <c r="AL15" s="457" t="n">
        <v>0</v>
      </c>
      <c r="AM15" s="457" t="n">
        <v>0</v>
      </c>
      <c r="AN15" s="480" t="n"/>
      <c r="AO15" s="481" t="n"/>
      <c r="AP15" s="478" t="n"/>
      <c r="AQ15" s="479" t="n"/>
      <c r="AR15" s="477">
        <f>AT15+AV15+AX15+AZ15+BB15</f>
        <v/>
      </c>
      <c r="AS15" s="477">
        <f>AU15+AW15+BA15+BC15</f>
        <v/>
      </c>
      <c r="AT15" s="457" t="n">
        <v>5</v>
      </c>
      <c r="AU15" s="457" t="n">
        <v>5</v>
      </c>
      <c r="AV15" s="457" t="n">
        <v>3</v>
      </c>
      <c r="AW15" s="457" t="n">
        <v>3</v>
      </c>
      <c r="AX15" s="457" t="n">
        <v>1</v>
      </c>
      <c r="AY15" s="457" t="n">
        <v>0</v>
      </c>
      <c r="AZ15" s="480" t="n"/>
      <c r="BA15" s="481" t="n"/>
      <c r="BB15" s="480" t="n"/>
      <c r="BC15" s="481" t="n"/>
      <c r="BD15" s="480" t="n"/>
      <c r="BE15" s="481" t="n"/>
      <c r="BF15" s="478" t="n"/>
      <c r="BG15" s="479" t="n"/>
      <c r="BH15" s="482" t="n"/>
      <c r="BI15" s="483" t="n"/>
      <c r="BJ15" s="484" t="n"/>
      <c r="BK15" s="481" t="n"/>
      <c r="BL15" s="484" t="n"/>
      <c r="BM15" s="481" t="n"/>
      <c r="BN15" s="480" t="n"/>
      <c r="BO15" s="481" t="n"/>
      <c r="BP15" s="480" t="n"/>
      <c r="BQ15" s="481" t="n"/>
      <c r="BR15" s="478" t="n"/>
      <c r="BS15" s="479" t="n"/>
      <c r="BT15" s="482" t="n"/>
      <c r="BU15" s="483" t="n"/>
      <c r="BV15" s="484" t="n"/>
      <c r="BW15" s="481" t="n"/>
      <c r="BX15" s="484" t="n"/>
      <c r="BY15" s="481" t="n"/>
      <c r="BZ15" s="480" t="n"/>
      <c r="CA15" s="481" t="n"/>
      <c r="CB15" s="480" t="n"/>
      <c r="CC15" s="95" t="n"/>
      <c r="CD15" s="96" t="n"/>
      <c r="CE15" s="97" t="n"/>
      <c r="CF15" s="92" t="n"/>
      <c r="CG15" s="93" t="n"/>
      <c r="CH15" s="98" t="n"/>
      <c r="CI15" s="99" t="n"/>
      <c r="CJ15" s="100" t="n"/>
      <c r="CK15" s="99" t="n"/>
      <c r="CL15" s="100" t="n"/>
      <c r="CM15" s="99" t="n"/>
      <c r="CN15" s="100" t="n"/>
      <c r="CO15" s="99" t="n"/>
      <c r="CP15" s="100" t="n"/>
      <c r="CQ15" s="99" t="n"/>
    </row>
    <row r="16" outlineLevel="1" s="414">
      <c r="A16" s="475" t="inlineStr">
        <is>
          <t>Рассылки по холодной базе</t>
        </is>
      </c>
      <c r="B16" s="87" t="n"/>
      <c r="C16" s="88" t="n"/>
      <c r="D16" s="476">
        <f>SUM(P16,AD16,AR16,BH16,BT16,CF16)</f>
        <v/>
      </c>
      <c r="E16" s="476">
        <f>SUM(Q16,AE16,AS16,BI16,BU16,CG16)</f>
        <v/>
      </c>
      <c r="F16" s="87" t="n"/>
      <c r="G16" s="88" t="n"/>
      <c r="H16" s="476">
        <f>P16+AD16+AR16</f>
        <v/>
      </c>
      <c r="I16" s="476">
        <f>Q16+AE16+AS16</f>
        <v/>
      </c>
      <c r="J16" s="87" t="n"/>
      <c r="K16" s="88" t="n"/>
      <c r="L16" s="476">
        <f>BH16+BT16+CF16</f>
        <v/>
      </c>
      <c r="M16" s="476">
        <f>BI16+BU16+CG16</f>
        <v/>
      </c>
      <c r="N16" s="478" t="n"/>
      <c r="O16" s="479" t="n"/>
      <c r="P16" s="477">
        <f>R16+T16+V16+X16+Z16</f>
        <v/>
      </c>
      <c r="Q16" s="477">
        <f>S16+U16+W16+AA16</f>
        <v/>
      </c>
      <c r="R16" s="484" t="n"/>
      <c r="S16" s="481" t="n"/>
      <c r="T16" s="484" t="n"/>
      <c r="U16" s="481" t="n"/>
      <c r="V16" s="480" t="n"/>
      <c r="W16" s="481" t="n"/>
      <c r="X16" s="480" t="n"/>
      <c r="Y16" s="481" t="n"/>
      <c r="Z16" s="480" t="n"/>
      <c r="AA16" s="481" t="n"/>
      <c r="AB16" s="478" t="n"/>
      <c r="AC16" s="479" t="n"/>
      <c r="AD16" s="477">
        <f>AF16+AH16+AJ16+AL16+AN16</f>
        <v/>
      </c>
      <c r="AE16" s="477">
        <f>AG16+AI16+AK16+AO16</f>
        <v/>
      </c>
      <c r="AF16" s="457" t="n">
        <v>0</v>
      </c>
      <c r="AG16" s="457" t="n">
        <v>0</v>
      </c>
      <c r="AH16" s="457" t="n">
        <v>0</v>
      </c>
      <c r="AI16" s="457" t="n">
        <v>0</v>
      </c>
      <c r="AJ16" s="457" t="n">
        <v>0</v>
      </c>
      <c r="AK16" s="457" t="n">
        <v>0</v>
      </c>
      <c r="AL16" s="457" t="n">
        <v>0</v>
      </c>
      <c r="AM16" s="457" t="n">
        <v>0</v>
      </c>
      <c r="AN16" s="480" t="n"/>
      <c r="AO16" s="481" t="n"/>
      <c r="AP16" s="478" t="n"/>
      <c r="AQ16" s="479" t="n"/>
      <c r="AR16" s="477">
        <f>AT16+AV16+AX16+AZ16+BB16</f>
        <v/>
      </c>
      <c r="AS16" s="477">
        <f>AU16+AW16+BA16+BC16</f>
        <v/>
      </c>
      <c r="AT16" s="457" t="n">
        <v>0</v>
      </c>
      <c r="AU16" s="457" t="n">
        <v>0</v>
      </c>
      <c r="AV16" s="457" t="n">
        <v>0</v>
      </c>
      <c r="AW16" s="457" t="n">
        <v>0</v>
      </c>
      <c r="AX16" s="457" t="n">
        <v>0</v>
      </c>
      <c r="AY16" s="457" t="n">
        <v>0</v>
      </c>
      <c r="AZ16" s="480" t="n"/>
      <c r="BA16" s="481" t="n"/>
      <c r="BB16" s="480" t="n"/>
      <c r="BC16" s="481" t="n"/>
      <c r="BD16" s="480" t="n"/>
      <c r="BE16" s="481" t="n"/>
      <c r="BF16" s="478" t="n"/>
      <c r="BG16" s="479" t="n"/>
      <c r="BH16" s="482" t="n"/>
      <c r="BI16" s="483" t="n"/>
      <c r="BJ16" s="484" t="n"/>
      <c r="BK16" s="481" t="n"/>
      <c r="BL16" s="484" t="n"/>
      <c r="BM16" s="481" t="n"/>
      <c r="BN16" s="480" t="n"/>
      <c r="BO16" s="481" t="n"/>
      <c r="BP16" s="480" t="n"/>
      <c r="BQ16" s="481" t="n"/>
      <c r="BR16" s="478" t="n"/>
      <c r="BS16" s="479" t="n"/>
      <c r="BT16" s="482" t="n"/>
      <c r="BU16" s="483" t="n"/>
      <c r="BV16" s="484" t="n"/>
      <c r="BW16" s="481" t="n"/>
      <c r="BX16" s="484" t="n"/>
      <c r="BY16" s="481" t="n"/>
      <c r="BZ16" s="480" t="n"/>
      <c r="CA16" s="481" t="n"/>
      <c r="CB16" s="480" t="n"/>
      <c r="CC16" s="95" t="n"/>
      <c r="CD16" s="96" t="n"/>
      <c r="CE16" s="97" t="n"/>
      <c r="CF16" s="92" t="n"/>
      <c r="CG16" s="93" t="n"/>
      <c r="CH16" s="98" t="n"/>
      <c r="CI16" s="99" t="n"/>
      <c r="CJ16" s="100" t="n"/>
      <c r="CK16" s="99" t="n"/>
      <c r="CL16" s="100" t="n"/>
      <c r="CM16" s="99" t="n"/>
      <c r="CN16" s="100" t="n"/>
      <c r="CO16" s="99" t="n"/>
      <c r="CP16" s="100" t="n"/>
      <c r="CQ16" s="99" t="n"/>
    </row>
    <row r="17" outlineLevel="1" s="414">
      <c r="A17" s="475" t="inlineStr">
        <is>
          <t>Входящий звонок</t>
        </is>
      </c>
      <c r="B17" s="87" t="n"/>
      <c r="C17" s="88" t="n"/>
      <c r="D17" s="476">
        <f>SUM(P17,AD17,AR17,BH17,BT17,CF17)</f>
        <v/>
      </c>
      <c r="E17" s="476">
        <f>SUM(Q17,AE17,AS17,BI17,BU17,CG17)</f>
        <v/>
      </c>
      <c r="F17" s="87" t="n"/>
      <c r="G17" s="88" t="n"/>
      <c r="H17" s="476">
        <f>P17+AD17+AR17</f>
        <v/>
      </c>
      <c r="I17" s="476">
        <f>Q17+AE17+AS17</f>
        <v/>
      </c>
      <c r="J17" s="89" t="n"/>
      <c r="K17" s="91" t="n"/>
      <c r="L17" s="476">
        <f>BH17+BT17+CF17</f>
        <v/>
      </c>
      <c r="M17" s="476">
        <f>BI17+BU17+CG17</f>
        <v/>
      </c>
      <c r="N17" s="478" t="n"/>
      <c r="O17" s="479" t="n"/>
      <c r="P17" s="477">
        <f>R17+T17+V17+X17+Z17</f>
        <v/>
      </c>
      <c r="Q17" s="477">
        <f>S17+U17+W17+AA17</f>
        <v/>
      </c>
      <c r="R17" s="484" t="n"/>
      <c r="S17" s="481" t="n"/>
      <c r="T17" s="484" t="n"/>
      <c r="U17" s="481" t="n"/>
      <c r="V17" s="480" t="n"/>
      <c r="W17" s="481" t="n"/>
      <c r="X17" s="480" t="n"/>
      <c r="Y17" s="481" t="n"/>
      <c r="Z17" s="480" t="n"/>
      <c r="AA17" s="481" t="n"/>
      <c r="AB17" s="478" t="n"/>
      <c r="AC17" s="479" t="n"/>
      <c r="AD17" s="477">
        <f>AF17+AH17+AJ17+AL17+AN17</f>
        <v/>
      </c>
      <c r="AE17" s="477">
        <f>AG17+AI17+AK17+AO17</f>
        <v/>
      </c>
      <c r="AF17" s="457" t="n">
        <v>0</v>
      </c>
      <c r="AG17" s="457" t="n">
        <v>0</v>
      </c>
      <c r="AH17" s="457" t="n">
        <v>0</v>
      </c>
      <c r="AI17" s="457" t="n">
        <v>0</v>
      </c>
      <c r="AJ17" s="457" t="n">
        <v>0</v>
      </c>
      <c r="AK17" s="457" t="n">
        <v>0</v>
      </c>
      <c r="AL17" s="457" t="n">
        <v>0</v>
      </c>
      <c r="AM17" s="457" t="n">
        <v>0</v>
      </c>
      <c r="AN17" s="480" t="n"/>
      <c r="AO17" s="481" t="n"/>
      <c r="AP17" s="478" t="n"/>
      <c r="AQ17" s="479" t="n"/>
      <c r="AR17" s="477">
        <f>AT17+AV17+AX17+AZ17+BB17</f>
        <v/>
      </c>
      <c r="AS17" s="477">
        <f>AU17+AW17+BA17+BC17</f>
        <v/>
      </c>
      <c r="AT17" s="457" t="n">
        <v>0</v>
      </c>
      <c r="AU17" s="457" t="n">
        <v>0</v>
      </c>
      <c r="AV17" s="457" t="n">
        <v>0</v>
      </c>
      <c r="AW17" s="457" t="n">
        <v>0</v>
      </c>
      <c r="AX17" s="457" t="n">
        <v>0</v>
      </c>
      <c r="AY17" s="457" t="n">
        <v>0</v>
      </c>
      <c r="AZ17" s="480" t="n"/>
      <c r="BA17" s="481" t="n"/>
      <c r="BB17" s="480" t="n"/>
      <c r="BC17" s="481" t="n"/>
      <c r="BD17" s="480" t="n"/>
      <c r="BE17" s="481" t="n"/>
      <c r="BF17" s="478" t="n"/>
      <c r="BG17" s="479" t="n"/>
      <c r="BH17" s="482" t="n"/>
      <c r="BI17" s="483" t="n"/>
      <c r="BJ17" s="484" t="n"/>
      <c r="BK17" s="481" t="n"/>
      <c r="BL17" s="484" t="n"/>
      <c r="BM17" s="481" t="n"/>
      <c r="BN17" s="480" t="n"/>
      <c r="BO17" s="481" t="n"/>
      <c r="BP17" s="480" t="n"/>
      <c r="BQ17" s="481" t="n"/>
      <c r="BR17" s="478" t="n"/>
      <c r="BS17" s="479" t="n"/>
      <c r="BT17" s="482" t="n"/>
      <c r="BU17" s="483" t="n"/>
      <c r="BV17" s="484" t="n"/>
      <c r="BW17" s="481" t="n"/>
      <c r="BX17" s="484" t="n"/>
      <c r="BY17" s="481" t="n"/>
      <c r="BZ17" s="480" t="n"/>
      <c r="CA17" s="481" t="n"/>
      <c r="CB17" s="480" t="n"/>
      <c r="CC17" s="95" t="n"/>
      <c r="CD17" s="96" t="n"/>
      <c r="CE17" s="97" t="n"/>
      <c r="CF17" s="92" t="n"/>
      <c r="CG17" s="122" t="n"/>
      <c r="CH17" s="100" t="n"/>
      <c r="CI17" s="98" t="n"/>
      <c r="CJ17" s="100" t="n"/>
      <c r="CK17" s="99" t="n"/>
      <c r="CL17" s="98" t="n"/>
      <c r="CM17" s="98" t="n"/>
      <c r="CN17" s="100" t="n"/>
      <c r="CO17" s="98" t="n"/>
      <c r="CP17" s="100" t="n"/>
      <c r="CQ17" s="99" t="n"/>
    </row>
    <row r="18" outlineLevel="1" s="414">
      <c r="A18" s="475" t="inlineStr">
        <is>
          <t>Входящая почта sales</t>
        </is>
      </c>
      <c r="B18" s="87" t="n"/>
      <c r="C18" s="88" t="n"/>
      <c r="D18" s="476">
        <f>SUM(P18,AD18,AR18,BH18,BT18,CF18)</f>
        <v/>
      </c>
      <c r="E18" s="476">
        <f>SUM(Q18,AE18,AS18,BI18,BU18,CG18)</f>
        <v/>
      </c>
      <c r="F18" s="87" t="n"/>
      <c r="G18" s="88" t="n"/>
      <c r="H18" s="476">
        <f>P18+AD18+AR18</f>
        <v/>
      </c>
      <c r="I18" s="476">
        <f>Q18+AE18+AS18</f>
        <v/>
      </c>
      <c r="J18" s="87" t="n"/>
      <c r="K18" s="88" t="n"/>
      <c r="L18" s="476">
        <f>BH18+BT18+CF18</f>
        <v/>
      </c>
      <c r="M18" s="476">
        <f>BI18+BU18+CG18</f>
        <v/>
      </c>
      <c r="N18" s="478" t="n"/>
      <c r="O18" s="479" t="n"/>
      <c r="P18" s="477">
        <f>R18+T18+V18+X18+Z18</f>
        <v/>
      </c>
      <c r="Q18" s="477">
        <f>S18+U18+W18+AA18</f>
        <v/>
      </c>
      <c r="R18" s="484" t="n"/>
      <c r="S18" s="481" t="n"/>
      <c r="T18" s="484" t="n"/>
      <c r="U18" s="481" t="n"/>
      <c r="V18" s="480" t="n"/>
      <c r="W18" s="481" t="n"/>
      <c r="X18" s="480" t="n"/>
      <c r="Y18" s="481" t="n"/>
      <c r="Z18" s="480" t="n"/>
      <c r="AA18" s="481" t="n"/>
      <c r="AB18" s="478" t="n"/>
      <c r="AC18" s="479" t="n"/>
      <c r="AD18" s="477">
        <f>AF18+AH18+AJ18+AL18+AN18</f>
        <v/>
      </c>
      <c r="AE18" s="477">
        <f>AG18+AI18+AK18+AO18</f>
        <v/>
      </c>
      <c r="AF18" s="457" t="n">
        <v>0</v>
      </c>
      <c r="AG18" s="457" t="n">
        <v>0</v>
      </c>
      <c r="AH18" s="457" t="n">
        <v>0</v>
      </c>
      <c r="AI18" s="457" t="n">
        <v>0</v>
      </c>
      <c r="AJ18" s="457" t="n">
        <v>0</v>
      </c>
      <c r="AK18" s="457" t="n">
        <v>0</v>
      </c>
      <c r="AL18" s="457" t="n">
        <v>0</v>
      </c>
      <c r="AM18" s="457" t="n">
        <v>0</v>
      </c>
      <c r="AN18" s="480" t="n"/>
      <c r="AO18" s="481" t="n"/>
      <c r="AP18" s="478" t="n"/>
      <c r="AQ18" s="479" t="n"/>
      <c r="AR18" s="477">
        <f>AT18+AV18+AX18+AZ18+BB18</f>
        <v/>
      </c>
      <c r="AS18" s="477">
        <f>AU18+AW18+BA18+BC18</f>
        <v/>
      </c>
      <c r="AT18" s="457" t="n">
        <v>0</v>
      </c>
      <c r="AU18" s="457" t="n">
        <v>0</v>
      </c>
      <c r="AV18" s="457" t="n">
        <v>0</v>
      </c>
      <c r="AW18" s="457" t="n">
        <v>0</v>
      </c>
      <c r="AX18" s="457" t="n">
        <v>0</v>
      </c>
      <c r="AY18" s="457" t="n">
        <v>0</v>
      </c>
      <c r="AZ18" s="480" t="n"/>
      <c r="BA18" s="481" t="n"/>
      <c r="BB18" s="480" t="n"/>
      <c r="BC18" s="481" t="n"/>
      <c r="BD18" s="480" t="n"/>
      <c r="BE18" s="481" t="n"/>
      <c r="BF18" s="478" t="n"/>
      <c r="BG18" s="479" t="n"/>
      <c r="BH18" s="482" t="n"/>
      <c r="BI18" s="483" t="n"/>
      <c r="BJ18" s="484" t="n"/>
      <c r="BK18" s="481" t="n"/>
      <c r="BL18" s="480" t="n"/>
      <c r="BM18" s="481" t="n"/>
      <c r="BN18" s="480" t="n"/>
      <c r="BO18" s="481" t="n"/>
      <c r="BP18" s="480" t="n"/>
      <c r="BQ18" s="481" t="n"/>
      <c r="BR18" s="478" t="n"/>
      <c r="BS18" s="479" t="n"/>
      <c r="BT18" s="482" t="n"/>
      <c r="BU18" s="483" t="n"/>
      <c r="BV18" s="484" t="n"/>
      <c r="BW18" s="481" t="n"/>
      <c r="BX18" s="484" t="n"/>
      <c r="BY18" s="481" t="n"/>
      <c r="BZ18" s="480" t="n"/>
      <c r="CA18" s="481" t="n"/>
      <c r="CB18" s="480" t="n"/>
      <c r="CC18" s="95" t="n"/>
      <c r="CD18" s="96" t="n"/>
      <c r="CE18" s="97" t="n"/>
      <c r="CF18" s="92" t="n"/>
      <c r="CG18" s="122" t="n"/>
      <c r="CH18" s="100" t="n"/>
      <c r="CI18" s="98" t="n"/>
      <c r="CJ18" s="100" t="n"/>
      <c r="CK18" s="98" t="n"/>
      <c r="CL18" s="100" t="n"/>
      <c r="CM18" s="98" t="n"/>
      <c r="CN18" s="100" t="n"/>
      <c r="CO18" s="98" t="n"/>
      <c r="CP18" s="100" t="n"/>
      <c r="CQ18" s="99" t="n"/>
    </row>
    <row r="19" outlineLevel="1" s="414">
      <c r="A19" s="475" t="inlineStr">
        <is>
          <t>Рекомендации</t>
        </is>
      </c>
      <c r="B19" s="87" t="n"/>
      <c r="C19" s="124" t="n"/>
      <c r="D19" s="476">
        <f>SUM(P19,AD19,AR19,BH19,BT19,CF19)</f>
        <v/>
      </c>
      <c r="E19" s="476">
        <f>SUM(Q19,AE19,AS19,BI19,BU19,CG19)</f>
        <v/>
      </c>
      <c r="F19" s="87" t="n"/>
      <c r="G19" s="88" t="n"/>
      <c r="H19" s="476">
        <f>P19+AD19+AR19</f>
        <v/>
      </c>
      <c r="I19" s="476">
        <f>Q19+AE19+AS19</f>
        <v/>
      </c>
      <c r="J19" s="87" t="n"/>
      <c r="K19" s="88" t="n"/>
      <c r="L19" s="476">
        <f>BH19+BT19+CF19</f>
        <v/>
      </c>
      <c r="M19" s="476">
        <f>BI19+BU19+CG19</f>
        <v/>
      </c>
      <c r="N19" s="478" t="n"/>
      <c r="O19" s="479" t="n"/>
      <c r="P19" s="477">
        <f>R19+T19+V19+X19+Z19</f>
        <v/>
      </c>
      <c r="Q19" s="477">
        <f>S19+U19+W19+AA19</f>
        <v/>
      </c>
      <c r="R19" s="484" t="n"/>
      <c r="S19" s="481" t="n"/>
      <c r="T19" s="484" t="n"/>
      <c r="U19" s="481" t="n"/>
      <c r="V19" s="480" t="n"/>
      <c r="W19" s="481" t="n"/>
      <c r="X19" s="480" t="n"/>
      <c r="Y19" s="481" t="n"/>
      <c r="Z19" s="480" t="n"/>
      <c r="AA19" s="481" t="n"/>
      <c r="AB19" s="478" t="n"/>
      <c r="AC19" s="479" t="n"/>
      <c r="AD19" s="477">
        <f>AF19+AH19+AJ19+AL19+AN19</f>
        <v/>
      </c>
      <c r="AE19" s="477">
        <f>AG19+AI19+AK19+AO19</f>
        <v/>
      </c>
      <c r="AF19" s="457" t="n">
        <v>0</v>
      </c>
      <c r="AG19" s="457" t="n">
        <v>0</v>
      </c>
      <c r="AH19" s="457" t="n">
        <v>0</v>
      </c>
      <c r="AI19" s="457" t="n">
        <v>0</v>
      </c>
      <c r="AJ19" s="457" t="n">
        <v>0</v>
      </c>
      <c r="AK19" s="457" t="n">
        <v>0</v>
      </c>
      <c r="AL19" s="457" t="n">
        <v>0</v>
      </c>
      <c r="AM19" s="457" t="n">
        <v>0</v>
      </c>
      <c r="AN19" s="480" t="n"/>
      <c r="AO19" s="484" t="n"/>
      <c r="AP19" s="478" t="n"/>
      <c r="AQ19" s="479" t="n"/>
      <c r="AR19" s="477">
        <f>AT19+AV19+AX19+AZ19+BB19</f>
        <v/>
      </c>
      <c r="AS19" s="477">
        <f>AU19+AW19+BA19+BC19</f>
        <v/>
      </c>
      <c r="AT19" s="457" t="n">
        <v>0</v>
      </c>
      <c r="AU19" s="457" t="n">
        <v>0</v>
      </c>
      <c r="AV19" s="457" t="n">
        <v>0</v>
      </c>
      <c r="AW19" s="457" t="n">
        <v>0</v>
      </c>
      <c r="AX19" s="457" t="n">
        <v>0</v>
      </c>
      <c r="AY19" s="457" t="n">
        <v>0</v>
      </c>
      <c r="AZ19" s="480" t="n"/>
      <c r="BA19" s="484" t="n"/>
      <c r="BB19" s="480" t="n"/>
      <c r="BC19" s="484" t="n"/>
      <c r="BD19" s="480" t="n"/>
      <c r="BE19" s="484" t="n"/>
      <c r="BF19" s="478" t="n"/>
      <c r="BG19" s="479" t="n"/>
      <c r="BH19" s="482" t="n"/>
      <c r="BI19" s="483" t="n"/>
      <c r="BJ19" s="484" t="n"/>
      <c r="BK19" s="484" t="n"/>
      <c r="BL19" s="480" t="n"/>
      <c r="BM19" s="484" t="n"/>
      <c r="BN19" s="480" t="n"/>
      <c r="BO19" s="484" t="n"/>
      <c r="BP19" s="480" t="n"/>
      <c r="BQ19" s="484" t="n"/>
      <c r="BR19" s="478" t="n"/>
      <c r="BS19" s="479" t="n"/>
      <c r="BT19" s="482" t="n"/>
      <c r="BU19" s="483" t="n"/>
      <c r="BV19" s="484" t="n"/>
      <c r="BW19" s="484" t="n"/>
      <c r="BX19" s="480" t="n"/>
      <c r="BY19" s="484" t="n"/>
      <c r="BZ19" s="480" t="n"/>
      <c r="CA19" s="484" t="n"/>
      <c r="CB19" s="480" t="n"/>
      <c r="CC19" s="94" t="n"/>
      <c r="CD19" s="96" t="n"/>
      <c r="CE19" s="97" t="n"/>
      <c r="CF19" s="92" t="n"/>
      <c r="CG19" s="122" t="n"/>
      <c r="CH19" s="100" t="n"/>
      <c r="CI19" s="98" t="n"/>
      <c r="CJ19" s="100" t="n"/>
      <c r="CK19" s="98" t="n"/>
      <c r="CL19" s="100" t="n"/>
      <c r="CM19" s="98" t="n"/>
      <c r="CN19" s="100" t="n"/>
      <c r="CO19" s="98" t="n"/>
      <c r="CP19" s="100" t="n"/>
      <c r="CQ19" s="99" t="n"/>
    </row>
    <row r="20" outlineLevel="1" s="414">
      <c r="A20" s="475" t="inlineStr">
        <is>
          <t>Неизвестно</t>
        </is>
      </c>
      <c r="B20" s="126" t="n"/>
      <c r="C20" s="127" t="n"/>
      <c r="D20" s="485">
        <f>SUM(P20,AD20,AR20,BH20,BT20,CF20)</f>
        <v/>
      </c>
      <c r="E20" s="485">
        <f>SUM(Q20,AE20,AS20,BI20,BU20,CG20)</f>
        <v/>
      </c>
      <c r="F20" s="126" t="n"/>
      <c r="G20" s="128" t="n"/>
      <c r="H20" s="485">
        <f>P20+AD20+AR20</f>
        <v/>
      </c>
      <c r="I20" s="485">
        <f>Q20+AE20+AS20</f>
        <v/>
      </c>
      <c r="J20" s="129" t="n"/>
      <c r="K20" s="130" t="n"/>
      <c r="L20" s="476">
        <f>BH20+BT20+CF20</f>
        <v/>
      </c>
      <c r="M20" s="476">
        <f>BI20+BU20+CG20</f>
        <v/>
      </c>
      <c r="N20" s="488" t="n"/>
      <c r="O20" s="489" t="n"/>
      <c r="P20" s="486">
        <f>R20+T20+V20+X20+Z20</f>
        <v/>
      </c>
      <c r="Q20" s="486">
        <f>S20+U20+W20+AA20</f>
        <v/>
      </c>
      <c r="R20" s="491" t="n"/>
      <c r="S20" s="491" t="n"/>
      <c r="T20" s="490" t="n"/>
      <c r="U20" s="491" t="n"/>
      <c r="V20" s="490" t="n"/>
      <c r="W20" s="491" t="n"/>
      <c r="X20" s="490" t="n"/>
      <c r="Y20" s="541" t="n"/>
      <c r="Z20" s="496" t="n"/>
      <c r="AA20" s="541" t="n"/>
      <c r="AB20" s="488" t="n"/>
      <c r="AC20" s="489" t="n"/>
      <c r="AD20" s="486">
        <f>AF20+AH20+AJ20+AL20+AN20</f>
        <v/>
      </c>
      <c r="AE20" s="486">
        <f>AG20+AI20+AK20+AO20</f>
        <v/>
      </c>
      <c r="AF20" s="542" t="n">
        <v>0</v>
      </c>
      <c r="AG20" s="542" t="n">
        <v>0</v>
      </c>
      <c r="AH20" s="457" t="n">
        <v>0</v>
      </c>
      <c r="AI20" s="457" t="n">
        <v>0</v>
      </c>
      <c r="AJ20" s="457" t="n">
        <v>0</v>
      </c>
      <c r="AK20" s="457" t="n">
        <v>0</v>
      </c>
      <c r="AL20" s="457" t="n">
        <v>0</v>
      </c>
      <c r="AM20" s="457" t="n">
        <v>0</v>
      </c>
      <c r="AN20" s="490" t="n"/>
      <c r="AO20" s="491" t="n"/>
      <c r="AP20" s="488" t="n"/>
      <c r="AQ20" s="489" t="n"/>
      <c r="AR20" s="486">
        <f>AT20+AV20+AX20+AZ20+BB20</f>
        <v/>
      </c>
      <c r="AS20" s="486">
        <f>AU20+AW20+BA20+BC20</f>
        <v/>
      </c>
      <c r="AT20" s="457" t="n">
        <v>0</v>
      </c>
      <c r="AU20" s="457" t="n">
        <v>0</v>
      </c>
      <c r="AV20" s="457" t="n">
        <v>2</v>
      </c>
      <c r="AW20" s="457" t="n">
        <v>2</v>
      </c>
      <c r="AX20" s="457" t="n">
        <v>0</v>
      </c>
      <c r="AY20" s="457" t="n">
        <v>0</v>
      </c>
      <c r="AZ20" s="488" t="n"/>
      <c r="BA20" s="489" t="n"/>
      <c r="BB20" s="488" t="n"/>
      <c r="BC20" s="489" t="n"/>
      <c r="BD20" s="488" t="n"/>
      <c r="BE20" s="489" t="n"/>
      <c r="BF20" s="488" t="n"/>
      <c r="BG20" s="489" t="n"/>
      <c r="BH20" s="493" t="n"/>
      <c r="BI20" s="494" t="n"/>
      <c r="BJ20" s="495" t="n"/>
      <c r="BK20" s="495" t="n"/>
      <c r="BL20" s="496" t="n"/>
      <c r="BM20" s="495" t="n"/>
      <c r="BN20" s="496" t="n"/>
      <c r="BO20" s="495" t="n"/>
      <c r="BP20" s="496" t="n"/>
      <c r="BQ20" s="495" t="n"/>
      <c r="BR20" s="488" t="n"/>
      <c r="BS20" s="489" t="n"/>
      <c r="BT20" s="493" t="n"/>
      <c r="BU20" s="494" t="n"/>
      <c r="BV20" s="495" t="n"/>
      <c r="BW20" s="495" t="n"/>
      <c r="BX20" s="496" t="n"/>
      <c r="BY20" s="495" t="n"/>
      <c r="BZ20" s="496" t="n"/>
      <c r="CA20" s="495" t="n"/>
      <c r="CB20" s="496" t="n"/>
      <c r="CC20" s="143" t="n"/>
      <c r="CD20" s="132" t="n"/>
      <c r="CE20" s="133" t="n"/>
      <c r="CF20" s="141" t="n"/>
      <c r="CG20" s="144" t="n"/>
      <c r="CH20" s="145" t="n"/>
      <c r="CI20" s="146" t="n"/>
      <c r="CJ20" s="145" t="n"/>
      <c r="CK20" s="146" t="n"/>
      <c r="CL20" s="145" t="n"/>
      <c r="CM20" s="146" t="n"/>
      <c r="CN20" s="145" t="n"/>
      <c r="CO20" s="146" t="n"/>
      <c r="CP20" s="145" t="n"/>
      <c r="CQ20" s="147" t="n"/>
    </row>
    <row r="21">
      <c r="A21" s="497" t="n"/>
      <c r="B21" s="498" t="n"/>
      <c r="C21" s="498" t="n"/>
      <c r="D21" s="498" t="n"/>
      <c r="E21" s="498" t="n"/>
      <c r="F21" s="498" t="n"/>
      <c r="G21" s="498" t="n"/>
      <c r="H21" s="498" t="n"/>
      <c r="I21" s="498" t="n"/>
      <c r="J21" s="498" t="n"/>
      <c r="K21" s="498" t="n"/>
      <c r="L21" s="498" t="n"/>
      <c r="M21" s="498" t="n"/>
      <c r="N21" s="498" t="n"/>
      <c r="O21" s="498" t="n"/>
      <c r="P21" s="498" t="n"/>
      <c r="Q21" s="498" t="n"/>
      <c r="R21" s="498" t="n"/>
      <c r="S21" s="498" t="n"/>
      <c r="T21" s="498" t="n"/>
      <c r="U21" s="498" t="n"/>
      <c r="V21" s="498" t="n"/>
      <c r="W21" s="498" t="n"/>
      <c r="X21" s="498" t="n"/>
      <c r="Y21" s="498" t="n"/>
      <c r="Z21" s="498" t="n"/>
      <c r="AA21" s="498" t="n"/>
      <c r="AB21" s="498" t="n"/>
      <c r="AC21" s="498" t="n"/>
      <c r="AD21" s="498" t="n"/>
      <c r="AE21" s="498" t="n"/>
      <c r="AF21" s="498" t="n"/>
      <c r="AG21" s="498" t="n"/>
      <c r="AH21" s="498" t="n"/>
      <c r="AI21" s="498" t="n"/>
      <c r="AJ21" s="498" t="n"/>
      <c r="AK21" s="498" t="n"/>
      <c r="AL21" s="498" t="n"/>
      <c r="AM21" s="498" t="n"/>
      <c r="AN21" s="498" t="n"/>
      <c r="AO21" s="498" t="n"/>
      <c r="AP21" s="498" t="n"/>
      <c r="AQ21" s="498" t="n"/>
      <c r="AR21" s="498" t="n"/>
      <c r="AS21" s="498" t="n"/>
      <c r="AT21" s="498" t="n"/>
      <c r="AU21" s="498" t="n"/>
      <c r="AV21" s="498" t="n"/>
      <c r="AW21" s="498" t="n"/>
      <c r="AX21" s="498" t="n"/>
      <c r="AY21" s="498" t="n"/>
      <c r="AZ21" s="498" t="n"/>
      <c r="BA21" s="498" t="n"/>
      <c r="BB21" s="498" t="n"/>
      <c r="BC21" s="498" t="n"/>
      <c r="BD21" s="498" t="n"/>
      <c r="BE21" s="498" t="n"/>
      <c r="BF21" s="498" t="n"/>
      <c r="BG21" s="498" t="n"/>
      <c r="BH21" s="498" t="n"/>
      <c r="BI21" s="498" t="n"/>
      <c r="BJ21" s="498" t="n"/>
      <c r="BK21" s="498" t="n"/>
      <c r="BL21" s="498" t="n"/>
      <c r="BM21" s="498" t="n"/>
      <c r="BN21" s="498" t="n"/>
      <c r="BO21" s="498" t="n"/>
      <c r="BP21" s="498" t="n"/>
      <c r="BQ21" s="498" t="n"/>
      <c r="BR21" s="498" t="n"/>
      <c r="BS21" s="498" t="n"/>
      <c r="BT21" s="498" t="n"/>
      <c r="BU21" s="498" t="n"/>
      <c r="BV21" s="498" t="n"/>
      <c r="BW21" s="498" t="n"/>
      <c r="BX21" s="498" t="n"/>
      <c r="BY21" s="498" t="n"/>
      <c r="BZ21" s="498" t="n"/>
      <c r="CA21" s="498" t="n"/>
      <c r="CB21" s="498" t="n"/>
      <c r="CC21" s="104" t="n"/>
      <c r="CD21" s="104" t="n"/>
      <c r="CE21" s="104" t="n"/>
      <c r="CF21" s="104" t="n"/>
      <c r="CG21" s="104" t="n"/>
      <c r="CH21" s="453" t="n"/>
      <c r="CI21" s="453" t="n"/>
      <c r="CJ21" s="453" t="n"/>
      <c r="CK21" s="453" t="n"/>
      <c r="CL21" s="453" t="n"/>
      <c r="CM21" s="453" t="n"/>
      <c r="CN21" s="453" t="n"/>
      <c r="CO21" s="453" t="n"/>
      <c r="CP21" s="453" t="n"/>
      <c r="CQ21" s="453" t="n"/>
    </row>
    <row r="22">
      <c r="A22" s="464" t="inlineStr">
        <is>
          <t>Расходы</t>
        </is>
      </c>
      <c r="B22" s="455" t="inlineStr">
        <is>
          <t>Квота</t>
        </is>
      </c>
      <c r="C22" s="856" t="n"/>
      <c r="D22" s="456" t="inlineStr">
        <is>
          <t>Факт</t>
        </is>
      </c>
      <c r="E22" s="856" t="n"/>
      <c r="F22" s="455" t="inlineStr">
        <is>
          <t>Квота</t>
        </is>
      </c>
      <c r="G22" s="856" t="n"/>
      <c r="H22" s="456" t="inlineStr">
        <is>
          <t>Факт</t>
        </is>
      </c>
      <c r="I22" s="856" t="n"/>
      <c r="J22" s="455" t="inlineStr">
        <is>
          <t>Квота</t>
        </is>
      </c>
      <c r="K22" s="856" t="n"/>
      <c r="L22" s="456" t="inlineStr">
        <is>
          <t>Факт</t>
        </is>
      </c>
      <c r="M22" s="856" t="n"/>
      <c r="N22" s="455" t="inlineStr">
        <is>
          <t>Квота</t>
        </is>
      </c>
      <c r="O22" s="856" t="n"/>
      <c r="P22" s="456" t="inlineStr">
        <is>
          <t>Факт</t>
        </is>
      </c>
      <c r="Q22" s="856" t="n"/>
      <c r="R22" s="457" t="inlineStr">
        <is>
          <t>30.06 - 06.07</t>
        </is>
      </c>
      <c r="S22" s="856" t="n"/>
      <c r="T22" s="457" t="inlineStr">
        <is>
          <t>07.07 - 13.07</t>
        </is>
      </c>
      <c r="U22" s="856" t="n"/>
      <c r="V22" s="457" t="inlineStr">
        <is>
          <t>14.07 - 20.07</t>
        </is>
      </c>
      <c r="W22" s="856" t="n"/>
      <c r="X22" s="457" t="inlineStr">
        <is>
          <t>21.07 - 27.07</t>
        </is>
      </c>
      <c r="Y22" s="856" t="n"/>
      <c r="Z22" s="457" t="inlineStr">
        <is>
          <t>28.07 - 03.08</t>
        </is>
      </c>
      <c r="AA22" s="856" t="n"/>
      <c r="AB22" s="455" t="inlineStr">
        <is>
          <t>Квота</t>
        </is>
      </c>
      <c r="AC22" s="856" t="n"/>
      <c r="AD22" s="456" t="inlineStr">
        <is>
          <t>Факт</t>
        </is>
      </c>
      <c r="AE22" s="856" t="n"/>
      <c r="AF22" s="457" t="inlineStr">
        <is>
          <t>04.08 - 10.08</t>
        </is>
      </c>
      <c r="AG22" s="856" t="n"/>
      <c r="AH22" s="457" t="inlineStr">
        <is>
          <t>11.08 - 17.08</t>
        </is>
      </c>
      <c r="AI22" s="856" t="n"/>
      <c r="AJ22" s="457" t="inlineStr">
        <is>
          <t>18.08 - 24.08</t>
        </is>
      </c>
      <c r="AK22" s="856" t="n"/>
      <c r="AL22" s="457" t="inlineStr">
        <is>
          <t>25.08 - 31.08</t>
        </is>
      </c>
      <c r="AM22" s="856" t="n"/>
      <c r="AN22" s="457" t="inlineStr">
        <is>
          <t>26.08 - 31.08</t>
        </is>
      </c>
      <c r="AO22" s="856" t="n"/>
      <c r="AP22" s="455" t="inlineStr">
        <is>
          <t>Квота</t>
        </is>
      </c>
      <c r="AQ22" s="856" t="n"/>
      <c r="AR22" s="456" t="inlineStr">
        <is>
          <t>Факт</t>
        </is>
      </c>
      <c r="AS22" s="856" t="n"/>
      <c r="AT22" s="457" t="inlineStr">
        <is>
          <t>01-07.09</t>
        </is>
      </c>
      <c r="AU22" s="856" t="n"/>
      <c r="AV22" s="457" t="inlineStr">
        <is>
          <t>08.09 - 14.09</t>
        </is>
      </c>
      <c r="AW22" s="856" t="n"/>
      <c r="AX22" s="457" t="inlineStr">
        <is>
          <t>15.09 - 21.09</t>
        </is>
      </c>
      <c r="AY22" s="856" t="n"/>
      <c r="AZ22" s="457" t="inlineStr">
        <is>
          <t>22.09 - 28.09</t>
        </is>
      </c>
      <c r="BA22" s="856" t="n"/>
      <c r="BB22" s="457" t="inlineStr">
        <is>
          <t>29.09 - 05.10</t>
        </is>
      </c>
      <c r="BC22" s="856" t="n"/>
      <c r="BD22" s="459" t="n">
        <v>45930</v>
      </c>
      <c r="BE22" s="856" t="n"/>
      <c r="BF22" s="455" t="inlineStr">
        <is>
          <t>Квота</t>
        </is>
      </c>
      <c r="BG22" s="856" t="n"/>
      <c r="BH22" s="456" t="inlineStr">
        <is>
          <t>Факт</t>
        </is>
      </c>
      <c r="BI22" s="856" t="n"/>
      <c r="BJ22" s="457" t="inlineStr">
        <is>
          <t>06.10 - 12.10</t>
        </is>
      </c>
      <c r="BK22" s="856" t="n"/>
      <c r="BL22" s="457" t="inlineStr">
        <is>
          <t>13.10 - 19.10</t>
        </is>
      </c>
      <c r="BM22" s="856" t="n"/>
      <c r="BN22" s="457" t="inlineStr">
        <is>
          <t>20.10 - 26.10</t>
        </is>
      </c>
      <c r="BO22" s="856" t="n"/>
      <c r="BP22" s="457" t="inlineStr">
        <is>
          <t>27.10 - 02.11</t>
        </is>
      </c>
      <c r="BQ22" s="856" t="n"/>
      <c r="BR22" s="455" t="inlineStr">
        <is>
          <t>Квота</t>
        </is>
      </c>
      <c r="BS22" s="856" t="n"/>
      <c r="BT22" s="456" t="inlineStr">
        <is>
          <t>Факт</t>
        </is>
      </c>
      <c r="BU22" s="856" t="n"/>
      <c r="BV22" s="457" t="inlineStr">
        <is>
          <t>03.11 - 09.11</t>
        </is>
      </c>
      <c r="BW22" s="856" t="n"/>
      <c r="BX22" s="457" t="inlineStr">
        <is>
          <t>10.11 - 16.11</t>
        </is>
      </c>
      <c r="BY22" s="856" t="n"/>
      <c r="BZ22" s="457" t="inlineStr">
        <is>
          <t>17.11 - 23.11</t>
        </is>
      </c>
      <c r="CA22" s="856" t="n"/>
      <c r="CB22" s="457" t="inlineStr">
        <is>
          <t>24.11 - 30.11</t>
        </is>
      </c>
      <c r="CC22" s="856" t="n"/>
      <c r="CD22" s="150" t="inlineStr">
        <is>
          <t>Квота</t>
        </is>
      </c>
      <c r="CE22" s="862" t="n"/>
      <c r="CF22" s="428" t="inlineStr">
        <is>
          <t>Факт</t>
        </is>
      </c>
      <c r="CG22" s="858" t="n"/>
      <c r="CH22" s="432" t="inlineStr">
        <is>
          <t>01.12 - 07.12</t>
        </is>
      </c>
      <c r="CI22" s="858" t="n"/>
      <c r="CJ22" s="432" t="inlineStr">
        <is>
          <t>08.12 - 14.12</t>
        </is>
      </c>
      <c r="CK22" s="858" t="n"/>
      <c r="CL22" s="432" t="inlineStr">
        <is>
          <t>15.12 - 21.12</t>
        </is>
      </c>
      <c r="CM22" s="858" t="n"/>
      <c r="CN22" s="432" t="inlineStr">
        <is>
          <t>22.12 - 28.12</t>
        </is>
      </c>
      <c r="CO22" s="858" t="n"/>
      <c r="CP22" s="432" t="inlineStr">
        <is>
          <t>29.12 - 30.12</t>
        </is>
      </c>
      <c r="CQ22" s="858" t="n"/>
    </row>
    <row r="23">
      <c r="A23" s="502" t="inlineStr">
        <is>
          <t>Всего на платное продвижение:</t>
        </is>
      </c>
      <c r="B23" s="503">
        <f>'Продукт 2'!Z11+'Продукт 3'!Z11</f>
        <v/>
      </c>
      <c r="C23" s="856" t="n"/>
      <c r="D23" s="503">
        <f>SUM(Z23,AN23,BB23,BP23,CB23,CL23)</f>
        <v/>
      </c>
      <c r="E23" s="856" t="n"/>
      <c r="F23" s="503">
        <f>N23+AB23+AP23</f>
        <v/>
      </c>
      <c r="G23" s="856" t="n"/>
      <c r="H23" s="503">
        <f>P23+AD23+AR23</f>
        <v/>
      </c>
      <c r="I23" s="856" t="n"/>
      <c r="J23" s="503">
        <f>BF23+BR23+CD23</f>
        <v/>
      </c>
      <c r="K23" s="856" t="n"/>
      <c r="L23" s="503">
        <f>BH23+BT23+CF23</f>
        <v/>
      </c>
      <c r="M23" s="856" t="n"/>
      <c r="N23" s="503" t="n">
        <v>380000</v>
      </c>
      <c r="O23" s="856" t="n"/>
      <c r="P23" s="503">
        <f>SUM(P26:Q36)</f>
        <v/>
      </c>
      <c r="Q23" s="856" t="n"/>
      <c r="R23" s="503">
        <f>SUM(R33:S50)</f>
        <v/>
      </c>
      <c r="S23" s="856" t="n"/>
      <c r="T23" s="503">
        <f>SUM(T33:U50)</f>
        <v/>
      </c>
      <c r="U23" s="856" t="n"/>
      <c r="V23" s="503">
        <f>SUM(V33:W50)</f>
        <v/>
      </c>
      <c r="W23" s="856" t="n"/>
      <c r="X23" s="503">
        <f>SUM(X33:Y50)</f>
        <v/>
      </c>
      <c r="Y23" s="856" t="n"/>
      <c r="Z23" s="503">
        <f>SUM(Z33:AA50)</f>
        <v/>
      </c>
      <c r="AA23" s="856" t="n"/>
      <c r="AB23" s="503" t="n">
        <v>120000</v>
      </c>
      <c r="AC23" s="856" t="n"/>
      <c r="AD23" s="503">
        <f>SUM(AD26:AE36)</f>
        <v/>
      </c>
      <c r="AE23" s="856" t="n"/>
      <c r="AF23" s="503">
        <f>SUM(AF33:AG50)</f>
        <v/>
      </c>
      <c r="AG23" s="856" t="n"/>
      <c r="AH23" s="503">
        <f>SUM(AH33:AI50)</f>
        <v/>
      </c>
      <c r="AI23" s="856" t="n"/>
      <c r="AJ23" s="503">
        <f>SUM(AJ33:AK50)</f>
        <v/>
      </c>
      <c r="AK23" s="856" t="n"/>
      <c r="AL23" s="503">
        <f>SUM(AL33:AM50)</f>
        <v/>
      </c>
      <c r="AM23" s="856" t="n"/>
      <c r="AN23" s="503">
        <f>SUM(AN33:AO50)</f>
        <v/>
      </c>
      <c r="AO23" s="856" t="n"/>
      <c r="AP23" s="503" t="n">
        <v>380000</v>
      </c>
      <c r="AQ23" s="856" t="n"/>
      <c r="AR23" s="503">
        <f>SUM(AR26:AS36)</f>
        <v/>
      </c>
      <c r="AS23" s="856" t="n"/>
      <c r="AT23" s="503">
        <f>SUM(AT26:AU36)</f>
        <v/>
      </c>
      <c r="AU23" s="856" t="n"/>
      <c r="AV23" s="503">
        <f>SUM(AV26:AW36)</f>
        <v/>
      </c>
      <c r="AW23" s="856" t="n"/>
      <c r="AX23" s="503">
        <f>SUM(AX26:AY36)</f>
        <v/>
      </c>
      <c r="AY23" s="856" t="n"/>
      <c r="AZ23" s="503">
        <f>SUM(AZ26:BA36)</f>
        <v/>
      </c>
      <c r="BA23" s="856" t="n"/>
      <c r="BB23" s="503">
        <f>SUM(BB26:BC36)</f>
        <v/>
      </c>
      <c r="BC23" s="856" t="n"/>
      <c r="BD23" s="503">
        <f>SUM(BD33:BE50)</f>
        <v/>
      </c>
      <c r="BE23" s="856" t="n"/>
      <c r="BF23" s="503" t="n">
        <v>380000</v>
      </c>
      <c r="BG23" s="856" t="n"/>
      <c r="BH23" s="503">
        <f>SUM(BH26:BI36)</f>
        <v/>
      </c>
      <c r="BI23" s="856" t="n"/>
      <c r="BJ23" s="503">
        <f>SUM(BJ33:BK50)</f>
        <v/>
      </c>
      <c r="BK23" s="856" t="n"/>
      <c r="BL23" s="503">
        <f>SUM(BL33:BM50)</f>
        <v/>
      </c>
      <c r="BM23" s="856" t="n"/>
      <c r="BN23" s="503">
        <f>SUM(BN33:BO50)</f>
        <v/>
      </c>
      <c r="BO23" s="856" t="n"/>
      <c r="BP23" s="503">
        <f>SUM(BP33:BQ50)</f>
        <v/>
      </c>
      <c r="BQ23" s="856" t="n"/>
      <c r="BR23" s="503" t="n">
        <v>380000</v>
      </c>
      <c r="BS23" s="856" t="n"/>
      <c r="BT23" s="503">
        <f>SUM(BT26:BU36)</f>
        <v/>
      </c>
      <c r="BU23" s="856" t="n"/>
      <c r="BV23" s="503">
        <f>SUM(BV33:BW50)</f>
        <v/>
      </c>
      <c r="BW23" s="856" t="n"/>
      <c r="BX23" s="503">
        <f>SUM(BX33:BY50)</f>
        <v/>
      </c>
      <c r="BY23" s="856" t="n"/>
      <c r="BZ23" s="503">
        <f>SUM(BZ33:CA50)</f>
        <v/>
      </c>
      <c r="CA23" s="856" t="n"/>
      <c r="CB23" s="503">
        <f>SUM(CB33:CC50)</f>
        <v/>
      </c>
      <c r="CC23" s="856" t="n"/>
      <c r="CD23" s="170" t="n">
        <v>380000</v>
      </c>
      <c r="CE23" s="857" t="n"/>
      <c r="CF23" s="170">
        <f>SUM(CF26:CG36)</f>
        <v/>
      </c>
      <c r="CG23" s="857" t="n"/>
      <c r="CH23" s="828" t="n"/>
      <c r="CI23" s="828" t="n"/>
      <c r="CJ23" s="829" t="n"/>
      <c r="CK23" s="828" t="n"/>
      <c r="CL23" s="829" t="n"/>
      <c r="CM23" s="828" t="n"/>
      <c r="CN23" s="829" t="n"/>
      <c r="CO23" s="828" t="n"/>
      <c r="CP23" s="829" t="n"/>
      <c r="CQ23" s="830" t="n"/>
    </row>
    <row r="24">
      <c r="A24" s="502" t="inlineStr">
        <is>
          <t xml:space="preserve">Всего на лидогенерацию: </t>
        </is>
      </c>
      <c r="B24" s="503">
        <f>B23*0.7</f>
        <v/>
      </c>
      <c r="C24" s="856" t="n"/>
      <c r="D24" s="503">
        <f>SUM(D26:E36)</f>
        <v/>
      </c>
      <c r="E24" s="856" t="n"/>
      <c r="F24" s="503">
        <f>F23*0.7</f>
        <v/>
      </c>
      <c r="G24" s="856" t="n"/>
      <c r="H24" s="503">
        <f>SUM(H26:I36)</f>
        <v/>
      </c>
      <c r="I24" s="856" t="n"/>
      <c r="J24" s="503">
        <f>J23*0.7</f>
        <v/>
      </c>
      <c r="K24" s="856" t="n"/>
      <c r="L24" s="503">
        <f>SUM(L26:M36)</f>
        <v/>
      </c>
      <c r="M24" s="856" t="n"/>
      <c r="N24" s="503">
        <f>N23*0.7</f>
        <v/>
      </c>
      <c r="O24" s="856" t="n"/>
      <c r="P24" s="503">
        <f>SUM(R24:AA24)</f>
        <v/>
      </c>
      <c r="Q24" s="856" t="n"/>
      <c r="R24" s="503">
        <f>SUM(R26:S34)</f>
        <v/>
      </c>
      <c r="S24" s="856" t="n"/>
      <c r="T24" s="503">
        <f>SUM(T26:U34)</f>
        <v/>
      </c>
      <c r="U24" s="856" t="n"/>
      <c r="V24" s="503">
        <f>SUM(V26:W34)</f>
        <v/>
      </c>
      <c r="W24" s="856" t="n"/>
      <c r="X24" s="503">
        <f>SUM(X26:Y34)</f>
        <v/>
      </c>
      <c r="Y24" s="856" t="n"/>
      <c r="Z24" s="503">
        <f>SUM(Z26:AA34)</f>
        <v/>
      </c>
      <c r="AA24" s="856" t="n"/>
      <c r="AB24" s="503">
        <f>AB23*0.6</f>
        <v/>
      </c>
      <c r="AC24" s="856" t="n"/>
      <c r="AD24" s="503">
        <f>SUM(AF24:AO24)</f>
        <v/>
      </c>
      <c r="AE24" s="856" t="n"/>
      <c r="AF24" s="503">
        <f>SUM(AF26:AG34)</f>
        <v/>
      </c>
      <c r="AG24" s="856" t="n"/>
      <c r="AH24" s="503">
        <f>SUM(AH26:AI34)</f>
        <v/>
      </c>
      <c r="AI24" s="856" t="n"/>
      <c r="AJ24" s="503">
        <f>SUM(AJ26:AK34)</f>
        <v/>
      </c>
      <c r="AK24" s="856" t="n"/>
      <c r="AL24" s="503">
        <f>SUM(AL26:AM34)</f>
        <v/>
      </c>
      <c r="AM24" s="856" t="n"/>
      <c r="AN24" s="503">
        <f>SUM(AN26:AO34)</f>
        <v/>
      </c>
      <c r="AO24" s="856" t="n"/>
      <c r="AP24" s="503">
        <f>AP23*0.7</f>
        <v/>
      </c>
      <c r="AQ24" s="856" t="n"/>
      <c r="AR24" s="503">
        <f>SUM(AT24:BC24)</f>
        <v/>
      </c>
      <c r="AS24" s="856" t="n"/>
      <c r="AT24" s="170" t="n"/>
      <c r="AU24" s="857" t="n"/>
      <c r="AV24" s="170" t="n"/>
      <c r="AW24" s="857" t="n"/>
      <c r="AX24" s="170" t="n"/>
      <c r="AY24" s="857" t="n"/>
      <c r="AZ24" s="170" t="n"/>
      <c r="BA24" s="857" t="n"/>
      <c r="BB24" s="170" t="n"/>
      <c r="BC24" s="857" t="n"/>
      <c r="BD24" s="503">
        <f>SUM(BD36,0,BD33,BD32,BD29,BD27,BD264,BD34,BD26)</f>
        <v/>
      </c>
      <c r="BE24" s="856" t="n"/>
      <c r="BF24" s="503">
        <f>BF23*0.7</f>
        <v/>
      </c>
      <c r="BG24" s="856" t="n"/>
      <c r="BH24" s="503">
        <f>SUM(BH26:BI34)</f>
        <v/>
      </c>
      <c r="BI24" s="856" t="n"/>
      <c r="BJ24" s="503">
        <f>SUM(BJ36,0,BJ33,BJ32,BJ29,BJ27,BJ264,BJ34,BJ26)</f>
        <v/>
      </c>
      <c r="BK24" s="856" t="n"/>
      <c r="BL24" s="503">
        <f>SUM(BL36,0,BL33,BL32,BL29,BL27,BL264,BL34,BL26)</f>
        <v/>
      </c>
      <c r="BM24" s="856" t="n"/>
      <c r="BN24" s="503">
        <f>SUM(BN36,0,BN33,BN32,BN29,BN27,BN264,BN34,BN26)</f>
        <v/>
      </c>
      <c r="BO24" s="856" t="n"/>
      <c r="BP24" s="503">
        <f>SUM(BP36,0,BP33,BP32,BP29,BP27,BP264,BP34,BP26)</f>
        <v/>
      </c>
      <c r="BQ24" s="856" t="n"/>
      <c r="BR24" s="503">
        <f>BR23*0.7</f>
        <v/>
      </c>
      <c r="BS24" s="856" t="n"/>
      <c r="BT24" s="503">
        <f>SUM(BT26:BU34)</f>
        <v/>
      </c>
      <c r="BU24" s="856" t="n"/>
      <c r="BV24" s="503">
        <f>SUM(BV36,0,BV33,BV32,BV29,BV27,BV264,BV34,BV26)</f>
        <v/>
      </c>
      <c r="BW24" s="856" t="n"/>
      <c r="BX24" s="503">
        <f>SUM(BX36,0,BX33,BX32,BX29,BX27,BX264,BX34,BX26)</f>
        <v/>
      </c>
      <c r="BY24" s="856" t="n"/>
      <c r="BZ24" s="503">
        <f>SUM(BZ36,0,BZ33,BZ32,BZ29,BZ27,BZ264,BZ34,BZ26)</f>
        <v/>
      </c>
      <c r="CA24" s="856" t="n"/>
      <c r="CB24" s="503">
        <f>SUM(CB36,0,CB33,CB32,CB29,CB27,CB264,CB34,CB26)</f>
        <v/>
      </c>
      <c r="CC24" s="856" t="n"/>
      <c r="CD24" s="170">
        <f>CD23*0.7</f>
        <v/>
      </c>
      <c r="CE24" s="857" t="n"/>
      <c r="CF24" s="170">
        <f>SUM(CF26:CG34)</f>
        <v/>
      </c>
      <c r="CG24" s="857" t="n"/>
      <c r="CH24" s="831" t="n"/>
      <c r="CI24" s="831" t="n"/>
      <c r="CJ24" s="832" t="n"/>
      <c r="CK24" s="831" t="n"/>
      <c r="CL24" s="832" t="n"/>
      <c r="CM24" s="831" t="n"/>
      <c r="CN24" s="832" t="n"/>
      <c r="CO24" s="831" t="n"/>
      <c r="CP24" s="832" t="n"/>
      <c r="CQ24" s="833" t="n"/>
    </row>
    <row r="25">
      <c r="A25" s="502" t="inlineStr">
        <is>
          <t>Всего на мероприятия:</t>
        </is>
      </c>
      <c r="B25" s="503">
        <f>B23*0.3</f>
        <v/>
      </c>
      <c r="C25" s="856" t="n"/>
      <c r="D25" s="503">
        <f>SUM(Z25,AN25,BB25,BP25,CB25,CL25)</f>
        <v/>
      </c>
      <c r="E25" s="856" t="n"/>
      <c r="F25" s="503">
        <f>F23*0.3</f>
        <v/>
      </c>
      <c r="G25" s="856" t="n"/>
      <c r="H25" s="170" t="n"/>
      <c r="I25" s="857" t="n"/>
      <c r="J25" s="503">
        <f>J23*0.3</f>
        <v/>
      </c>
      <c r="K25" s="856" t="n"/>
      <c r="L25" s="170" t="n"/>
      <c r="M25" s="857" t="n"/>
      <c r="N25" s="503">
        <f>N23*0.3</f>
        <v/>
      </c>
      <c r="O25" s="856" t="n"/>
      <c r="P25" s="503">
        <f>P36</f>
        <v/>
      </c>
      <c r="Q25" s="856" t="n"/>
      <c r="R25" s="503">
        <f>R36</f>
        <v/>
      </c>
      <c r="S25" s="856" t="n"/>
      <c r="T25" s="503">
        <f>T36</f>
        <v/>
      </c>
      <c r="U25" s="856" t="n"/>
      <c r="V25" s="503">
        <f>V36</f>
        <v/>
      </c>
      <c r="W25" s="856" t="n"/>
      <c r="X25" s="503">
        <f>X36</f>
        <v/>
      </c>
      <c r="Y25" s="856" t="n"/>
      <c r="Z25" s="503">
        <f>Z36</f>
        <v/>
      </c>
      <c r="AA25" s="856" t="n"/>
      <c r="AB25" s="503">
        <f>AB23*0.2</f>
        <v/>
      </c>
      <c r="AC25" s="856" t="n"/>
      <c r="AD25" s="503">
        <f>AD36</f>
        <v/>
      </c>
      <c r="AE25" s="856" t="n"/>
      <c r="AF25" s="503">
        <f>AF36</f>
        <v/>
      </c>
      <c r="AG25" s="856" t="n"/>
      <c r="AH25" s="503">
        <f>AH36</f>
        <v/>
      </c>
      <c r="AI25" s="856" t="n"/>
      <c r="AJ25" s="503">
        <f>AJ36</f>
        <v/>
      </c>
      <c r="AK25" s="856" t="n"/>
      <c r="AL25" s="503">
        <f>AL36</f>
        <v/>
      </c>
      <c r="AM25" s="856" t="n"/>
      <c r="AN25" s="503">
        <f>AN36</f>
        <v/>
      </c>
      <c r="AO25" s="856" t="n"/>
      <c r="AP25" s="503">
        <f>AP23*0.3</f>
        <v/>
      </c>
      <c r="AQ25" s="856" t="n"/>
      <c r="AR25" s="503">
        <f>AR36</f>
        <v/>
      </c>
      <c r="AS25" s="856" t="n"/>
      <c r="AT25" s="170" t="n"/>
      <c r="AU25" s="857" t="n"/>
      <c r="AV25" s="170" t="n"/>
      <c r="AW25" s="857" t="n"/>
      <c r="AX25" s="170" t="n"/>
      <c r="AY25" s="857" t="n"/>
      <c r="AZ25" s="170" t="n"/>
      <c r="BA25" s="857" t="n"/>
      <c r="BB25" s="170" t="n"/>
      <c r="BC25" s="857" t="n"/>
      <c r="BD25" s="170" t="n"/>
      <c r="BE25" s="170" t="n"/>
      <c r="BF25" s="503">
        <f>BF23*0.3</f>
        <v/>
      </c>
      <c r="BG25" s="856" t="n"/>
      <c r="BH25" s="503">
        <f>BH36</f>
        <v/>
      </c>
      <c r="BI25" s="856" t="n"/>
      <c r="BJ25" s="170" t="n"/>
      <c r="BK25" s="857" t="n"/>
      <c r="BL25" s="170" t="n"/>
      <c r="BM25" s="857" t="n"/>
      <c r="BN25" s="170" t="n"/>
      <c r="BO25" s="857" t="n"/>
      <c r="BP25" s="170" t="n"/>
      <c r="BQ25" s="857" t="n"/>
      <c r="BR25" s="503">
        <f>BR23*0.3</f>
        <v/>
      </c>
      <c r="BS25" s="856" t="n"/>
      <c r="BT25" s="503">
        <f>BT36</f>
        <v/>
      </c>
      <c r="BU25" s="856" t="n"/>
      <c r="BV25" s="170" t="n"/>
      <c r="BW25" s="857" t="n"/>
      <c r="BX25" s="170" t="n"/>
      <c r="BY25" s="857" t="n"/>
      <c r="BZ25" s="170" t="n"/>
      <c r="CA25" s="857" t="n"/>
      <c r="CB25" s="170" t="n"/>
      <c r="CC25" s="857" t="n"/>
      <c r="CD25" s="170">
        <f>CD23*0.3</f>
        <v/>
      </c>
      <c r="CE25" s="857" t="n"/>
      <c r="CF25" s="170">
        <f>CF36</f>
        <v/>
      </c>
      <c r="CG25" s="857" t="n"/>
      <c r="CH25" s="831" t="n"/>
      <c r="CI25" s="831" t="n"/>
      <c r="CJ25" s="832" t="n"/>
      <c r="CK25" s="831" t="n"/>
      <c r="CL25" s="832" t="n"/>
      <c r="CM25" s="831" t="n"/>
      <c r="CN25" s="832" t="n"/>
      <c r="CO25" s="831" t="n"/>
      <c r="CP25" s="832" t="n"/>
      <c r="CQ25" s="833" t="n"/>
    </row>
    <row r="26">
      <c r="A26" s="504" t="inlineStr">
        <is>
          <t>Яндекс Директ</t>
        </is>
      </c>
      <c r="B26" s="190" t="n"/>
      <c r="C26" s="857" t="n"/>
      <c r="D26" s="505">
        <f>SUM(P26,AD26,AR26,BH26,BT26,CF26)</f>
        <v/>
      </c>
      <c r="E26" s="856" t="n"/>
      <c r="F26" s="191" t="n"/>
      <c r="G26" s="857" t="n"/>
      <c r="H26" s="506">
        <f>P26+AD26+AR26</f>
        <v/>
      </c>
      <c r="I26" s="856" t="n"/>
      <c r="J26" s="506">
        <f>BF26+BR26+CD26</f>
        <v/>
      </c>
      <c r="K26" s="856" t="n"/>
      <c r="L26" s="506">
        <f>BH26+BT26+CF26</f>
        <v/>
      </c>
      <c r="M26" s="856" t="n"/>
      <c r="N26" s="226" t="n"/>
      <c r="O26" s="857" t="n"/>
      <c r="P26" s="507">
        <f>SUM(R26:AA26)</f>
        <v/>
      </c>
      <c r="Q26" s="856" t="n"/>
      <c r="R26" s="184" t="n"/>
      <c r="S26" s="857" t="n"/>
      <c r="T26" s="184" t="n"/>
      <c r="U26" s="857" t="n"/>
      <c r="V26" s="184" t="n"/>
      <c r="W26" s="857" t="n"/>
      <c r="X26" s="184" t="n"/>
      <c r="Y26" s="857" t="n"/>
      <c r="Z26" s="507" t="n">
        <v>182.51</v>
      </c>
      <c r="AA26" s="856" t="n"/>
      <c r="AB26" s="227" t="n"/>
      <c r="AC26" s="857" t="n"/>
      <c r="AD26" s="507">
        <f>SUM(AF26:AO26)</f>
        <v/>
      </c>
      <c r="AE26" s="856" t="n"/>
      <c r="AF26" s="543" t="n">
        <v>0</v>
      </c>
      <c r="AG26" s="856" t="n"/>
      <c r="AH26" s="543" t="n">
        <v>0</v>
      </c>
      <c r="AI26" s="856" t="n"/>
      <c r="AJ26" s="543" t="n">
        <v>15211.16</v>
      </c>
      <c r="AK26" s="856" t="n"/>
      <c r="AL26" s="543" t="n">
        <v>10998.74</v>
      </c>
      <c r="AM26" s="856" t="n"/>
      <c r="AN26" s="508" t="n"/>
      <c r="AO26" s="859" t="n"/>
      <c r="AP26" s="227" t="n"/>
      <c r="AQ26" s="857" t="n"/>
      <c r="AR26" s="184" t="n"/>
      <c r="AS26" s="857" t="n"/>
      <c r="AT26" s="510" t="n">
        <v>12518</v>
      </c>
      <c r="AU26" s="856" t="n"/>
      <c r="AV26" s="510" t="n">
        <v>411.77</v>
      </c>
      <c r="AW26" s="856" t="n"/>
      <c r="AX26" s="510" t="n">
        <v>1232.49</v>
      </c>
      <c r="AY26" s="856" t="n"/>
      <c r="AZ26" s="508" t="n"/>
      <c r="BA26" s="509" t="n"/>
      <c r="BB26" s="508" t="n"/>
      <c r="BC26" s="509" t="n"/>
      <c r="BD26" s="509" t="n"/>
      <c r="BE26" s="509" t="n"/>
      <c r="BF26" s="227" t="n"/>
      <c r="BG26" s="857" t="n"/>
      <c r="BH26" s="184" t="n"/>
      <c r="BI26" s="857" t="n"/>
      <c r="BJ26" s="509" t="n"/>
      <c r="BK26" s="509" t="n"/>
      <c r="BL26" s="508" t="n"/>
      <c r="BM26" s="509" t="n"/>
      <c r="BN26" s="508" t="n"/>
      <c r="BO26" s="509" t="n"/>
      <c r="BP26" s="508" t="n"/>
      <c r="BQ26" s="509" t="n"/>
      <c r="BR26" s="227" t="n"/>
      <c r="BS26" s="857" t="n"/>
      <c r="BT26" s="184" t="n"/>
      <c r="BU26" s="857" t="n"/>
      <c r="BV26" s="509" t="n"/>
      <c r="BW26" s="509" t="n"/>
      <c r="BX26" s="508" t="n"/>
      <c r="BY26" s="509" t="n"/>
      <c r="BZ26" s="508" t="n"/>
      <c r="CA26" s="509" t="n"/>
      <c r="CB26" s="508" t="n"/>
      <c r="CC26" s="842" t="n"/>
      <c r="CD26" s="227" t="n"/>
      <c r="CE26" s="857" t="n"/>
      <c r="CF26" s="184" t="n"/>
      <c r="CG26" s="857" t="n"/>
      <c r="CH26" s="834" t="n"/>
      <c r="CI26" s="834" t="n"/>
      <c r="CJ26" s="835" t="n"/>
      <c r="CK26" s="834" t="n"/>
      <c r="CL26" s="835" t="n"/>
      <c r="CM26" s="834" t="n"/>
      <c r="CN26" s="835" t="n"/>
      <c r="CO26" s="834" t="n"/>
      <c r="CP26" s="835" t="n"/>
      <c r="CQ26" s="836" t="n"/>
    </row>
    <row r="27">
      <c r="A27" s="504" t="inlineStr">
        <is>
          <t xml:space="preserve">VK ADS </t>
        </is>
      </c>
      <c r="B27" s="190" t="n"/>
      <c r="C27" s="857" t="n"/>
      <c r="D27" s="505">
        <f>SUM(P27,AD27,AR27,BH27,BT27,CF27)</f>
        <v/>
      </c>
      <c r="E27" s="856" t="n"/>
      <c r="F27" s="191" t="n"/>
      <c r="G27" s="857" t="n"/>
      <c r="H27" s="506">
        <f>P27+AD27+AR27</f>
        <v/>
      </c>
      <c r="I27" s="856" t="n"/>
      <c r="J27" s="506">
        <f>BF27+BR27+CD27</f>
        <v/>
      </c>
      <c r="K27" s="856" t="n"/>
      <c r="L27" s="506">
        <f>BH27+BT27+CF27</f>
        <v/>
      </c>
      <c r="M27" s="856" t="n"/>
      <c r="N27" s="184" t="n"/>
      <c r="O27" s="857" t="n"/>
      <c r="P27" s="507">
        <f>SUM(R27:AA27)</f>
        <v/>
      </c>
      <c r="Q27" s="856" t="n"/>
      <c r="R27" s="509" t="n"/>
      <c r="S27" s="859" t="n"/>
      <c r="T27" s="508" t="n"/>
      <c r="U27" s="859" t="n"/>
      <c r="V27" s="508" t="n"/>
      <c r="W27" s="859" t="n"/>
      <c r="X27" s="512" t="n"/>
      <c r="Y27" s="859" t="n"/>
      <c r="Z27" s="508" t="n"/>
      <c r="AA27" s="859" t="n"/>
      <c r="AB27" s="193" t="n"/>
      <c r="AC27" s="857" t="n"/>
      <c r="AD27" s="507">
        <f>SUM(AF27:AO27)</f>
        <v/>
      </c>
      <c r="AE27" s="856" t="n"/>
      <c r="AF27" s="543" t="n">
        <v>0</v>
      </c>
      <c r="AG27" s="856" t="n"/>
      <c r="AH27" s="543" t="n">
        <v>0</v>
      </c>
      <c r="AI27" s="856" t="n"/>
      <c r="AJ27" s="508" t="n"/>
      <c r="AK27" s="859" t="n"/>
      <c r="AL27" s="508" t="n"/>
      <c r="AM27" s="859" t="n"/>
      <c r="AN27" s="508" t="n"/>
      <c r="AO27" s="859" t="n"/>
      <c r="AP27" s="193" t="n"/>
      <c r="AQ27" s="857" t="n"/>
      <c r="AR27" s="184" t="n"/>
      <c r="AS27" s="857" t="n"/>
      <c r="AT27" s="509" t="n"/>
      <c r="AU27" s="509" t="n"/>
      <c r="AV27" s="508" t="n"/>
      <c r="AW27" s="509" t="n"/>
      <c r="AX27" s="508" t="n"/>
      <c r="AY27" s="509" t="n"/>
      <c r="AZ27" s="508" t="n"/>
      <c r="BA27" s="509" t="n"/>
      <c r="BB27" s="508" t="n"/>
      <c r="BC27" s="509" t="n"/>
      <c r="BD27" s="184" t="n"/>
      <c r="BE27" s="184" t="n"/>
      <c r="BF27" s="193" t="n"/>
      <c r="BG27" s="857" t="n"/>
      <c r="BH27" s="184" t="n"/>
      <c r="BI27" s="857" t="n"/>
      <c r="BJ27" s="509" t="n"/>
      <c r="BK27" s="509" t="n"/>
      <c r="BL27" s="508" t="n"/>
      <c r="BM27" s="509" t="n"/>
      <c r="BN27" s="508" t="n"/>
      <c r="BO27" s="509" t="n"/>
      <c r="BP27" s="508" t="n"/>
      <c r="BQ27" s="509" t="n"/>
      <c r="BR27" s="193" t="n"/>
      <c r="BS27" s="857" t="n"/>
      <c r="BT27" s="184" t="n"/>
      <c r="BU27" s="857" t="n"/>
      <c r="BV27" s="509" t="n"/>
      <c r="BW27" s="509" t="n"/>
      <c r="BX27" s="508" t="n"/>
      <c r="BY27" s="509" t="n"/>
      <c r="BZ27" s="508" t="n"/>
      <c r="CA27" s="509" t="n"/>
      <c r="CB27" s="508" t="n"/>
      <c r="CC27" s="842" t="n"/>
      <c r="CD27" s="193" t="n"/>
      <c r="CE27" s="857" t="n"/>
      <c r="CF27" s="184" t="n"/>
      <c r="CG27" s="857" t="n"/>
      <c r="CH27" s="834" t="n"/>
      <c r="CI27" s="834" t="n"/>
      <c r="CJ27" s="835" t="n"/>
      <c r="CK27" s="834" t="n"/>
      <c r="CL27" s="835" t="n"/>
      <c r="CM27" s="834" t="n"/>
      <c r="CN27" s="835" t="n"/>
      <c r="CO27" s="834" t="n"/>
      <c r="CP27" s="835" t="n"/>
      <c r="CQ27" s="836" t="n"/>
    </row>
    <row r="28">
      <c r="A28" s="504" t="inlineStr">
        <is>
          <t>VK Adblogger</t>
        </is>
      </c>
      <c r="B28" s="190" t="n"/>
      <c r="C28" s="857" t="n"/>
      <c r="D28" s="505">
        <f>SUM(P28,AD28,AR28,BH28,BT28,CF28)</f>
        <v/>
      </c>
      <c r="E28" s="856" t="n"/>
      <c r="F28" s="191" t="n"/>
      <c r="G28" s="857" t="n"/>
      <c r="H28" s="506">
        <f>P28+AD28+AR28</f>
        <v/>
      </c>
      <c r="I28" s="856" t="n"/>
      <c r="J28" s="506">
        <f>BF28+BR28+CD28</f>
        <v/>
      </c>
      <c r="K28" s="856" t="n"/>
      <c r="L28" s="506">
        <f>BH28+BT28+CF28</f>
        <v/>
      </c>
      <c r="M28" s="856" t="n"/>
      <c r="N28" s="184" t="n"/>
      <c r="O28" s="857" t="n"/>
      <c r="P28" s="507">
        <f>SUM(R28:AA28)</f>
        <v/>
      </c>
      <c r="Q28" s="856" t="n"/>
      <c r="R28" s="509" t="n"/>
      <c r="S28" s="859" t="n"/>
      <c r="T28" s="508" t="n"/>
      <c r="U28" s="859" t="n"/>
      <c r="V28" s="508" t="n"/>
      <c r="W28" s="859" t="n"/>
      <c r="X28" s="512" t="n"/>
      <c r="Y28" s="859" t="n"/>
      <c r="Z28" s="508" t="n"/>
      <c r="AA28" s="859" t="n"/>
      <c r="AB28" s="193" t="n"/>
      <c r="AC28" s="857" t="n"/>
      <c r="AD28" s="507">
        <f>SUM(AF28:AO28)</f>
        <v/>
      </c>
      <c r="AE28" s="856" t="n"/>
      <c r="AF28" s="543" t="n">
        <v>0</v>
      </c>
      <c r="AG28" s="856" t="n"/>
      <c r="AH28" s="543" t="n">
        <v>0</v>
      </c>
      <c r="AI28" s="856" t="n"/>
      <c r="AJ28" s="508" t="n"/>
      <c r="AK28" s="859" t="n"/>
      <c r="AL28" s="508" t="n"/>
      <c r="AM28" s="859" t="n"/>
      <c r="AN28" s="508" t="n"/>
      <c r="AO28" s="859" t="n"/>
      <c r="AP28" s="193" t="n"/>
      <c r="AQ28" s="857" t="n"/>
      <c r="AR28" s="184" t="n"/>
      <c r="AS28" s="857" t="n"/>
      <c r="AT28" s="509" t="n"/>
      <c r="AU28" s="509" t="n"/>
      <c r="AV28" s="508" t="n"/>
      <c r="AW28" s="509" t="n"/>
      <c r="AX28" s="508" t="n"/>
      <c r="AY28" s="509" t="n"/>
      <c r="AZ28" s="508" t="n"/>
      <c r="BA28" s="509" t="n"/>
      <c r="BB28" s="508" t="n"/>
      <c r="BC28" s="509" t="n"/>
      <c r="BD28" s="184" t="n"/>
      <c r="BE28" s="184" t="n"/>
      <c r="BF28" s="193" t="n"/>
      <c r="BG28" s="857" t="n"/>
      <c r="BH28" s="184" t="n"/>
      <c r="BI28" s="857" t="n"/>
      <c r="BJ28" s="509" t="n"/>
      <c r="BK28" s="509" t="n"/>
      <c r="BL28" s="508" t="n"/>
      <c r="BM28" s="509" t="n"/>
      <c r="BN28" s="508" t="n"/>
      <c r="BO28" s="509" t="n"/>
      <c r="BP28" s="508" t="n"/>
      <c r="BQ28" s="509" t="n"/>
      <c r="BR28" s="193" t="n"/>
      <c r="BS28" s="857" t="n"/>
      <c r="BT28" s="184" t="n"/>
      <c r="BU28" s="857" t="n"/>
      <c r="BV28" s="509" t="n"/>
      <c r="BW28" s="509" t="n"/>
      <c r="BX28" s="508" t="n"/>
      <c r="BY28" s="509" t="n"/>
      <c r="BZ28" s="508" t="n"/>
      <c r="CA28" s="509" t="n"/>
      <c r="CB28" s="508" t="n"/>
      <c r="CC28" s="842" t="n"/>
      <c r="CD28" s="193" t="n"/>
      <c r="CE28" s="857" t="n"/>
      <c r="CF28" s="184" t="n"/>
      <c r="CG28" s="857" t="n"/>
      <c r="CH28" s="834" t="n"/>
      <c r="CI28" s="834" t="n"/>
      <c r="CJ28" s="835" t="n"/>
      <c r="CK28" s="834" t="n"/>
      <c r="CL28" s="835" t="n"/>
      <c r="CM28" s="834" t="n"/>
      <c r="CN28" s="835" t="n"/>
      <c r="CO28" s="834" t="n"/>
      <c r="CP28" s="835" t="n"/>
      <c r="CQ28" s="836" t="n"/>
    </row>
    <row r="29">
      <c r="A29" s="504" t="inlineStr">
        <is>
          <t>TG ADS</t>
        </is>
      </c>
      <c r="B29" s="190" t="n"/>
      <c r="C29" s="857" t="n"/>
      <c r="D29" s="505">
        <f>SUM(P29,AD29,AR29,BH29,BT29,CF29)</f>
        <v/>
      </c>
      <c r="E29" s="856" t="n"/>
      <c r="F29" s="191" t="n"/>
      <c r="G29" s="857" t="n"/>
      <c r="H29" s="506">
        <f>P29+AD29+AR29</f>
        <v/>
      </c>
      <c r="I29" s="856" t="n"/>
      <c r="J29" s="506">
        <f>BF29+BR29+CD29</f>
        <v/>
      </c>
      <c r="K29" s="856" t="n"/>
      <c r="L29" s="506">
        <f>BH29+BT29+CF29</f>
        <v/>
      </c>
      <c r="M29" s="856" t="n"/>
      <c r="N29" s="184" t="n"/>
      <c r="O29" s="857" t="n"/>
      <c r="P29" s="507">
        <f>SUM(R29:AA29)</f>
        <v/>
      </c>
      <c r="Q29" s="856" t="n"/>
      <c r="R29" s="509" t="n"/>
      <c r="S29" s="859" t="n"/>
      <c r="T29" s="508" t="n"/>
      <c r="U29" s="859" t="n"/>
      <c r="V29" s="508" t="n"/>
      <c r="W29" s="859" t="n"/>
      <c r="X29" s="512" t="n"/>
      <c r="Y29" s="859" t="n"/>
      <c r="Z29" s="508" t="n"/>
      <c r="AA29" s="859" t="n"/>
      <c r="AB29" s="193" t="n"/>
      <c r="AC29" s="857" t="n"/>
      <c r="AD29" s="507">
        <f>SUM(AF29:AO29)</f>
        <v/>
      </c>
      <c r="AE29" s="856" t="n"/>
      <c r="AF29" s="543" t="n">
        <v>0</v>
      </c>
      <c r="AG29" s="856" t="n"/>
      <c r="AH29" s="543" t="n">
        <v>0</v>
      </c>
      <c r="AI29" s="856" t="n"/>
      <c r="AJ29" s="508" t="n"/>
      <c r="AK29" s="859" t="n"/>
      <c r="AL29" s="508" t="n"/>
      <c r="AM29" s="859" t="n"/>
      <c r="AN29" s="508" t="n"/>
      <c r="AO29" s="859" t="n"/>
      <c r="AP29" s="193" t="n"/>
      <c r="AQ29" s="857" t="n"/>
      <c r="AR29" s="184" t="n"/>
      <c r="AS29" s="857" t="n"/>
      <c r="AT29" s="509" t="n"/>
      <c r="AU29" s="509" t="n"/>
      <c r="AV29" s="508" t="n"/>
      <c r="AW29" s="509" t="n"/>
      <c r="AX29" s="508" t="n"/>
      <c r="AY29" s="509" t="n"/>
      <c r="AZ29" s="508" t="n"/>
      <c r="BA29" s="509" t="n"/>
      <c r="BB29" s="508" t="n"/>
      <c r="BC29" s="509" t="n"/>
      <c r="BD29" s="184" t="n"/>
      <c r="BE29" s="184" t="n"/>
      <c r="BF29" s="193" t="n"/>
      <c r="BG29" s="857" t="n"/>
      <c r="BH29" s="184" t="n"/>
      <c r="BI29" s="857" t="n"/>
      <c r="BJ29" s="509" t="n"/>
      <c r="BK29" s="509" t="n"/>
      <c r="BL29" s="508" t="n"/>
      <c r="BM29" s="509" t="n"/>
      <c r="BN29" s="508" t="n"/>
      <c r="BO29" s="509" t="n"/>
      <c r="BP29" s="508" t="n"/>
      <c r="BQ29" s="509" t="n"/>
      <c r="BR29" s="193" t="n"/>
      <c r="BS29" s="857" t="n"/>
      <c r="BT29" s="184" t="n"/>
      <c r="BU29" s="857" t="n"/>
      <c r="BV29" s="509" t="n"/>
      <c r="BW29" s="509" t="n"/>
      <c r="BX29" s="508" t="n"/>
      <c r="BY29" s="509" t="n"/>
      <c r="BZ29" s="508" t="n"/>
      <c r="CA29" s="509" t="n"/>
      <c r="CB29" s="508" t="n"/>
      <c r="CC29" s="842" t="n"/>
      <c r="CD29" s="193" t="n"/>
      <c r="CE29" s="857" t="n"/>
      <c r="CF29" s="184" t="n"/>
      <c r="CG29" s="857" t="n"/>
      <c r="CH29" s="834" t="n"/>
      <c r="CI29" s="834" t="n"/>
      <c r="CJ29" s="835" t="n"/>
      <c r="CK29" s="834" t="n"/>
      <c r="CL29" s="835" t="n"/>
      <c r="CM29" s="834" t="n"/>
      <c r="CN29" s="835" t="n"/>
      <c r="CO29" s="834" t="n"/>
      <c r="CP29" s="835" t="n"/>
      <c r="CQ29" s="836" t="n"/>
    </row>
    <row r="30">
      <c r="A30" s="504" t="inlineStr">
        <is>
          <t>TG Посевы</t>
        </is>
      </c>
      <c r="B30" s="190" t="n"/>
      <c r="C30" s="857" t="n"/>
      <c r="D30" s="505">
        <f>SUM(P30,AD30,AR30,BH30,BT30,CF30)</f>
        <v/>
      </c>
      <c r="E30" s="856" t="n"/>
      <c r="F30" s="191" t="n"/>
      <c r="G30" s="857" t="n"/>
      <c r="H30" s="506">
        <f>P30+AD30+AR30</f>
        <v/>
      </c>
      <c r="I30" s="856" t="n"/>
      <c r="J30" s="506">
        <f>BF30+BR30+CD30</f>
        <v/>
      </c>
      <c r="K30" s="856" t="n"/>
      <c r="L30" s="506">
        <f>BH30+BT30+CF30</f>
        <v/>
      </c>
      <c r="M30" s="856" t="n"/>
      <c r="N30" s="184" t="n"/>
      <c r="O30" s="857" t="n"/>
      <c r="P30" s="507">
        <f>SUM(R30:AA30)</f>
        <v/>
      </c>
      <c r="Q30" s="856" t="n"/>
      <c r="R30" s="509" t="n"/>
      <c r="S30" s="859" t="n"/>
      <c r="T30" s="508" t="n"/>
      <c r="U30" s="859" t="n"/>
      <c r="V30" s="508" t="n"/>
      <c r="W30" s="859" t="n"/>
      <c r="X30" s="512" t="n"/>
      <c r="Y30" s="859" t="n"/>
      <c r="Z30" s="508" t="n"/>
      <c r="AA30" s="859" t="n"/>
      <c r="AB30" s="193" t="n"/>
      <c r="AC30" s="857" t="n"/>
      <c r="AD30" s="507">
        <f>SUM(AF30:AO30)</f>
        <v/>
      </c>
      <c r="AE30" s="856" t="n"/>
      <c r="AF30" s="543" t="n">
        <v>0</v>
      </c>
      <c r="AG30" s="856" t="n"/>
      <c r="AH30" s="543" t="n">
        <v>0</v>
      </c>
      <c r="AI30" s="856" t="n"/>
      <c r="AJ30" s="508" t="n"/>
      <c r="AK30" s="859" t="n"/>
      <c r="AL30" s="543" t="n">
        <v>11188</v>
      </c>
      <c r="AM30" s="856" t="n"/>
      <c r="AN30" s="508" t="n"/>
      <c r="AO30" s="859" t="n"/>
      <c r="AP30" s="193" t="n"/>
      <c r="AQ30" s="857" t="n"/>
      <c r="AR30" s="184" t="n"/>
      <c r="AS30" s="857" t="n"/>
      <c r="AT30" s="509" t="n"/>
      <c r="AU30" s="509" t="n"/>
      <c r="AV30" s="508" t="n"/>
      <c r="AW30" s="509" t="n"/>
      <c r="AX30" s="508" t="n"/>
      <c r="AY30" s="509" t="n"/>
      <c r="AZ30" s="508" t="n"/>
      <c r="BA30" s="509" t="n"/>
      <c r="BB30" s="508" t="n"/>
      <c r="BC30" s="509" t="n"/>
      <c r="BD30" s="184" t="n"/>
      <c r="BE30" s="184" t="n"/>
      <c r="BF30" s="193" t="n"/>
      <c r="BG30" s="857" t="n"/>
      <c r="BH30" s="184" t="n"/>
      <c r="BI30" s="857" t="n"/>
      <c r="BJ30" s="509" t="n"/>
      <c r="BK30" s="509" t="n"/>
      <c r="BL30" s="508" t="n"/>
      <c r="BM30" s="509" t="n"/>
      <c r="BN30" s="508" t="n"/>
      <c r="BO30" s="509" t="n"/>
      <c r="BP30" s="508" t="n"/>
      <c r="BQ30" s="509" t="n"/>
      <c r="BR30" s="193" t="n"/>
      <c r="BS30" s="857" t="n"/>
      <c r="BT30" s="184" t="n"/>
      <c r="BU30" s="857" t="n"/>
      <c r="BV30" s="509" t="n"/>
      <c r="BW30" s="509" t="n"/>
      <c r="BX30" s="508" t="n"/>
      <c r="BY30" s="509" t="n"/>
      <c r="BZ30" s="508" t="n"/>
      <c r="CA30" s="509" t="n"/>
      <c r="CB30" s="508" t="n"/>
      <c r="CC30" s="842" t="n"/>
      <c r="CD30" s="193" t="n"/>
      <c r="CE30" s="857" t="n"/>
      <c r="CF30" s="184" t="n"/>
      <c r="CG30" s="857" t="n"/>
      <c r="CH30" s="834" t="n"/>
      <c r="CI30" s="834" t="n"/>
      <c r="CJ30" s="835" t="n"/>
      <c r="CK30" s="834" t="n"/>
      <c r="CL30" s="835" t="n"/>
      <c r="CM30" s="834" t="n"/>
      <c r="CN30" s="835" t="n"/>
      <c r="CO30" s="834" t="n"/>
      <c r="CP30" s="835" t="n"/>
      <c r="CQ30" s="836" t="n"/>
    </row>
    <row r="31">
      <c r="A31" s="504" t="inlineStr">
        <is>
          <t>Теплые рассылки</t>
        </is>
      </c>
      <c r="B31" s="190" t="n"/>
      <c r="C31" s="857" t="n"/>
      <c r="D31" s="505">
        <f>SUM(P31,AD31,AR31,BH31,BT31,CF31)</f>
        <v/>
      </c>
      <c r="E31" s="856" t="n"/>
      <c r="F31" s="191" t="n"/>
      <c r="G31" s="857" t="n"/>
      <c r="H31" s="506">
        <f>P31+AD31+AR31</f>
        <v/>
      </c>
      <c r="I31" s="856" t="n"/>
      <c r="J31" s="506">
        <f>BF31+BR31+CD31</f>
        <v/>
      </c>
      <c r="K31" s="856" t="n"/>
      <c r="L31" s="506">
        <f>BH31+BT31+CF31</f>
        <v/>
      </c>
      <c r="M31" s="856" t="n"/>
      <c r="N31" s="184" t="n"/>
      <c r="O31" s="857" t="n"/>
      <c r="P31" s="507">
        <f>SUM(R31:AA31)</f>
        <v/>
      </c>
      <c r="Q31" s="856" t="n"/>
      <c r="R31" s="509" t="n"/>
      <c r="S31" s="859" t="n"/>
      <c r="T31" s="508" t="n"/>
      <c r="U31" s="859" t="n"/>
      <c r="V31" s="508" t="n"/>
      <c r="W31" s="859" t="n"/>
      <c r="X31" s="512" t="n"/>
      <c r="Y31" s="859" t="n"/>
      <c r="Z31" s="508" t="n"/>
      <c r="AA31" s="859" t="n"/>
      <c r="AB31" s="193" t="n"/>
      <c r="AC31" s="857" t="n"/>
      <c r="AD31" s="507">
        <f>SUM(AF31:AO31)</f>
        <v/>
      </c>
      <c r="AE31" s="856" t="n"/>
      <c r="AF31" s="543" t="n">
        <v>0</v>
      </c>
      <c r="AG31" s="856" t="n"/>
      <c r="AH31" s="543" t="n">
        <v>0</v>
      </c>
      <c r="AI31" s="856" t="n"/>
      <c r="AJ31" s="508" t="n"/>
      <c r="AK31" s="859" t="n"/>
      <c r="AL31" s="508" t="n"/>
      <c r="AM31" s="859" t="n"/>
      <c r="AN31" s="508" t="n"/>
      <c r="AO31" s="859" t="n"/>
      <c r="AP31" s="193" t="n"/>
      <c r="AQ31" s="857" t="n"/>
      <c r="AR31" s="184" t="n"/>
      <c r="AS31" s="857" t="n"/>
      <c r="AT31" s="509" t="n"/>
      <c r="AU31" s="509" t="n"/>
      <c r="AV31" s="508" t="n"/>
      <c r="AW31" s="509" t="n"/>
      <c r="AX31" s="508" t="n"/>
      <c r="AY31" s="509" t="n"/>
      <c r="AZ31" s="508" t="n"/>
      <c r="BA31" s="509" t="n"/>
      <c r="BB31" s="508" t="n"/>
      <c r="BC31" s="509" t="n"/>
      <c r="BD31" s="184" t="n"/>
      <c r="BE31" s="857" t="n"/>
      <c r="BF31" s="193" t="n"/>
      <c r="BG31" s="857" t="n"/>
      <c r="BH31" s="184" t="n"/>
      <c r="BI31" s="857" t="n"/>
      <c r="BJ31" s="509" t="n"/>
      <c r="BK31" s="509" t="n"/>
      <c r="BL31" s="508" t="n"/>
      <c r="BM31" s="509" t="n"/>
      <c r="BN31" s="508" t="n"/>
      <c r="BO31" s="509" t="n"/>
      <c r="BP31" s="508" t="n"/>
      <c r="BQ31" s="509" t="n"/>
      <c r="BR31" s="193" t="n"/>
      <c r="BS31" s="857" t="n"/>
      <c r="BT31" s="184" t="n"/>
      <c r="BU31" s="857" t="n"/>
      <c r="BV31" s="509" t="n"/>
      <c r="BW31" s="509" t="n"/>
      <c r="BX31" s="508" t="n"/>
      <c r="BY31" s="509" t="n"/>
      <c r="BZ31" s="508" t="n"/>
      <c r="CA31" s="509" t="n"/>
      <c r="CB31" s="508" t="n"/>
      <c r="CC31" s="842" t="n"/>
      <c r="CD31" s="193" t="n"/>
      <c r="CE31" s="857" t="n"/>
      <c r="CF31" s="184" t="n"/>
      <c r="CG31" s="857" t="n"/>
      <c r="CH31" s="834" t="n"/>
      <c r="CI31" s="859" t="n"/>
      <c r="CJ31" s="835" t="n"/>
      <c r="CK31" s="834" t="n"/>
      <c r="CL31" s="835" t="n"/>
      <c r="CM31" s="834" t="n"/>
      <c r="CN31" s="835" t="n"/>
      <c r="CO31" s="834" t="n"/>
      <c r="CP31" s="835" t="n"/>
      <c r="CQ31" s="836" t="n"/>
    </row>
    <row r="32">
      <c r="A32" s="504" t="inlineStr">
        <is>
          <t>Холодные рассылки</t>
        </is>
      </c>
      <c r="B32" s="190" t="n"/>
      <c r="C32" s="857" t="n"/>
      <c r="D32" s="505">
        <f>SUM(P32,AD32,AR32,BH32,BT32,CF32)</f>
        <v/>
      </c>
      <c r="E32" s="856" t="n"/>
      <c r="F32" s="191" t="n"/>
      <c r="G32" s="857" t="n"/>
      <c r="H32" s="506">
        <f>P32+AD32+AR32</f>
        <v/>
      </c>
      <c r="I32" s="856" t="n"/>
      <c r="J32" s="506">
        <f>BF32+BR32+CD32</f>
        <v/>
      </c>
      <c r="K32" s="856" t="n"/>
      <c r="L32" s="506">
        <f>BH32+BT32+CF32</f>
        <v/>
      </c>
      <c r="M32" s="856" t="n"/>
      <c r="N32" s="184" t="n"/>
      <c r="O32" s="857" t="n"/>
      <c r="P32" s="507">
        <f>SUM(R32:AA32)</f>
        <v/>
      </c>
      <c r="Q32" s="856" t="n"/>
      <c r="R32" s="509" t="n"/>
      <c r="S32" s="859" t="n"/>
      <c r="T32" s="508" t="n"/>
      <c r="U32" s="859" t="n"/>
      <c r="V32" s="508" t="n"/>
      <c r="W32" s="859" t="n"/>
      <c r="X32" s="512" t="n"/>
      <c r="Y32" s="859" t="n"/>
      <c r="Z32" s="508" t="n"/>
      <c r="AA32" s="859" t="n"/>
      <c r="AB32" s="193" t="n"/>
      <c r="AC32" s="857" t="n"/>
      <c r="AD32" s="507">
        <f>SUM(AF32:AO32)</f>
        <v/>
      </c>
      <c r="AE32" s="856" t="n"/>
      <c r="AF32" s="543" t="n">
        <v>0</v>
      </c>
      <c r="AG32" s="856" t="n"/>
      <c r="AH32" s="543" t="n">
        <v>0</v>
      </c>
      <c r="AI32" s="856" t="n"/>
      <c r="AJ32" s="508" t="n"/>
      <c r="AK32" s="859" t="n"/>
      <c r="AL32" s="508" t="n"/>
      <c r="AM32" s="859" t="n"/>
      <c r="AN32" s="508" t="n"/>
      <c r="AO32" s="859" t="n"/>
      <c r="AP32" s="193" t="n"/>
      <c r="AQ32" s="857" t="n"/>
      <c r="AR32" s="184" t="n"/>
      <c r="AS32" s="857" t="n"/>
      <c r="AT32" s="509" t="n"/>
      <c r="AU32" s="509" t="n"/>
      <c r="AV32" s="508" t="n"/>
      <c r="AW32" s="509" t="n"/>
      <c r="AX32" s="508" t="n"/>
      <c r="AY32" s="509" t="n"/>
      <c r="AZ32" s="508" t="n"/>
      <c r="BA32" s="509" t="n"/>
      <c r="BB32" s="508" t="n"/>
      <c r="BC32" s="509" t="n"/>
      <c r="BD32" s="184" t="n"/>
      <c r="BE32" s="184" t="n"/>
      <c r="BF32" s="193" t="n"/>
      <c r="BG32" s="857" t="n"/>
      <c r="BH32" s="184" t="n"/>
      <c r="BI32" s="857" t="n"/>
      <c r="BJ32" s="509" t="n"/>
      <c r="BK32" s="509" t="n"/>
      <c r="BL32" s="508" t="n"/>
      <c r="BM32" s="509" t="n"/>
      <c r="BN32" s="508" t="n"/>
      <c r="BO32" s="509" t="n"/>
      <c r="BP32" s="508" t="n"/>
      <c r="BQ32" s="509" t="n"/>
      <c r="BR32" s="193" t="n"/>
      <c r="BS32" s="857" t="n"/>
      <c r="BT32" s="184" t="n"/>
      <c r="BU32" s="857" t="n"/>
      <c r="BV32" s="509" t="n"/>
      <c r="BW32" s="509" t="n"/>
      <c r="BX32" s="508" t="n"/>
      <c r="BY32" s="509" t="n"/>
      <c r="BZ32" s="508" t="n"/>
      <c r="CA32" s="509" t="n"/>
      <c r="CB32" s="508" t="n"/>
      <c r="CC32" s="842" t="n"/>
      <c r="CD32" s="193" t="n"/>
      <c r="CE32" s="857" t="n"/>
      <c r="CF32" s="184" t="n"/>
      <c r="CG32" s="857" t="n"/>
      <c r="CH32" s="834" t="n"/>
      <c r="CI32" s="834" t="n"/>
      <c r="CJ32" s="835" t="n"/>
      <c r="CK32" s="834" t="n"/>
      <c r="CL32" s="835" t="n"/>
      <c r="CM32" s="834" t="n"/>
      <c r="CN32" s="835" t="n"/>
      <c r="CO32" s="834" t="n"/>
      <c r="CP32" s="835" t="n"/>
      <c r="CQ32" s="836" t="n"/>
    </row>
    <row r="33">
      <c r="A33" s="504" t="inlineStr">
        <is>
          <t>SEO</t>
        </is>
      </c>
      <c r="B33" s="190" t="n"/>
      <c r="C33" s="857" t="n"/>
      <c r="D33" s="505">
        <f>SUM(P33,AD33,AR33,BH33,BT33,CF33)</f>
        <v/>
      </c>
      <c r="E33" s="856" t="n"/>
      <c r="F33" s="191" t="n"/>
      <c r="G33" s="857" t="n"/>
      <c r="H33" s="506">
        <f>P33+AD33+AR33</f>
        <v/>
      </c>
      <c r="I33" s="856" t="n"/>
      <c r="J33" s="506">
        <f>BF33+BR33+CD33</f>
        <v/>
      </c>
      <c r="K33" s="856" t="n"/>
      <c r="L33" s="506">
        <f>BH33+BT33+CF33</f>
        <v/>
      </c>
      <c r="M33" s="856" t="n"/>
      <c r="N33" s="228" t="n"/>
      <c r="O33" s="857" t="n"/>
      <c r="P33" s="507">
        <f>SUM(R33:AA33)</f>
        <v/>
      </c>
      <c r="Q33" s="856" t="n"/>
      <c r="R33" s="509" t="n"/>
      <c r="S33" s="859" t="n"/>
      <c r="T33" s="508" t="n"/>
      <c r="U33" s="859" t="n"/>
      <c r="V33" s="508" t="n"/>
      <c r="W33" s="859" t="n"/>
      <c r="X33" s="512" t="n"/>
      <c r="Y33" s="859" t="n"/>
      <c r="Z33" s="508" t="n"/>
      <c r="AA33" s="859" t="n"/>
      <c r="AB33" s="433" t="n"/>
      <c r="AC33" s="857" t="n"/>
      <c r="AD33" s="507">
        <f>SUM(AF33:AO33)</f>
        <v/>
      </c>
      <c r="AE33" s="856" t="n"/>
      <c r="AF33" s="543" t="n">
        <v>0</v>
      </c>
      <c r="AG33" s="856" t="n"/>
      <c r="AH33" s="543" t="n">
        <v>0</v>
      </c>
      <c r="AI33" s="856" t="n"/>
      <c r="AJ33" s="508" t="n"/>
      <c r="AK33" s="859" t="n"/>
      <c r="AL33" s="508" t="n"/>
      <c r="AM33" s="859" t="n"/>
      <c r="AN33" s="508" t="n"/>
      <c r="AO33" s="859" t="n"/>
      <c r="AP33" s="433" t="n"/>
      <c r="AQ33" s="857" t="n"/>
      <c r="AR33" s="184" t="n"/>
      <c r="AS33" s="857" t="n"/>
      <c r="AT33" s="509" t="n"/>
      <c r="AU33" s="509" t="n"/>
      <c r="AV33" s="508" t="n"/>
      <c r="AW33" s="509" t="n"/>
      <c r="AX33" s="508" t="n"/>
      <c r="AY33" s="509" t="n"/>
      <c r="AZ33" s="508" t="n"/>
      <c r="BA33" s="509" t="n"/>
      <c r="BB33" s="508" t="n"/>
      <c r="BC33" s="509" t="n"/>
      <c r="BD33" s="228" t="n"/>
      <c r="BE33" s="857" t="n"/>
      <c r="BF33" s="433" t="n"/>
      <c r="BG33" s="857" t="n"/>
      <c r="BH33" s="184" t="n"/>
      <c r="BI33" s="857" t="n"/>
      <c r="BJ33" s="509" t="n"/>
      <c r="BK33" s="509" t="n"/>
      <c r="BL33" s="508" t="n"/>
      <c r="BM33" s="509" t="n"/>
      <c r="BN33" s="508" t="n"/>
      <c r="BO33" s="509" t="n"/>
      <c r="BP33" s="508" t="n"/>
      <c r="BQ33" s="509" t="n"/>
      <c r="BR33" s="433" t="n"/>
      <c r="BS33" s="857" t="n"/>
      <c r="BT33" s="184" t="n"/>
      <c r="BU33" s="857" t="n"/>
      <c r="BV33" s="509" t="n"/>
      <c r="BW33" s="509" t="n"/>
      <c r="BX33" s="508" t="n"/>
      <c r="BY33" s="509" t="n"/>
      <c r="BZ33" s="508" t="n"/>
      <c r="CA33" s="509" t="n"/>
      <c r="CB33" s="508" t="n"/>
      <c r="CC33" s="842" t="n"/>
      <c r="CD33" s="433" t="n"/>
      <c r="CE33" s="857" t="n"/>
      <c r="CF33" s="184" t="n"/>
      <c r="CG33" s="857" t="n"/>
      <c r="CH33" s="834" t="n"/>
      <c r="CI33" s="834" t="n"/>
      <c r="CJ33" s="835" t="n"/>
      <c r="CK33" s="834" t="n"/>
      <c r="CL33" s="835" t="n"/>
      <c r="CM33" s="834" t="n"/>
      <c r="CN33" s="835" t="n"/>
      <c r="CO33" s="834" t="n"/>
      <c r="CP33" s="835" t="n"/>
      <c r="CQ33" s="836" t="n"/>
    </row>
    <row r="34">
      <c r="A34" s="504" t="inlineStr">
        <is>
          <t>Анонсы, баннеры на сайтах</t>
        </is>
      </c>
      <c r="B34" s="190" t="n"/>
      <c r="C34" s="857" t="n"/>
      <c r="D34" s="505">
        <f>SUM(P34,AD34,AR34,BH34,BT34,CF34)</f>
        <v/>
      </c>
      <c r="E34" s="856" t="n"/>
      <c r="F34" s="191" t="n"/>
      <c r="G34" s="857" t="n"/>
      <c r="H34" s="506">
        <f>P34+AD34+AR34</f>
        <v/>
      </c>
      <c r="I34" s="856" t="n"/>
      <c r="J34" s="506">
        <f>BF34+BR34+CD34</f>
        <v/>
      </c>
      <c r="K34" s="856" t="n"/>
      <c r="L34" s="506">
        <f>BH34+BT34+CF34</f>
        <v/>
      </c>
      <c r="M34" s="856" t="n"/>
      <c r="N34" s="228" t="n"/>
      <c r="O34" s="857" t="n"/>
      <c r="P34" s="507">
        <f>SUM(R34:AA34)</f>
        <v/>
      </c>
      <c r="Q34" s="856" t="n"/>
      <c r="R34" s="509" t="n"/>
      <c r="S34" s="859" t="n"/>
      <c r="T34" s="508" t="n"/>
      <c r="U34" s="859" t="n"/>
      <c r="V34" s="508" t="n"/>
      <c r="W34" s="859" t="n"/>
      <c r="X34" s="512" t="n"/>
      <c r="Y34" s="859" t="n"/>
      <c r="Z34" s="508" t="n"/>
      <c r="AA34" s="859" t="n"/>
      <c r="AB34" s="433" t="n"/>
      <c r="AC34" s="857" t="n"/>
      <c r="AD34" s="507">
        <f>SUM(AF34:AO34)</f>
        <v/>
      </c>
      <c r="AE34" s="856" t="n"/>
      <c r="AF34" s="543" t="n">
        <v>0</v>
      </c>
      <c r="AG34" s="856" t="n"/>
      <c r="AH34" s="543" t="n">
        <v>0</v>
      </c>
      <c r="AI34" s="856" t="n"/>
      <c r="AJ34" s="508" t="n"/>
      <c r="AK34" s="859" t="n"/>
      <c r="AL34" s="508" t="n"/>
      <c r="AM34" s="859" t="n"/>
      <c r="AN34" s="508" t="n"/>
      <c r="AO34" s="859" t="n"/>
      <c r="AP34" s="433" t="n"/>
      <c r="AQ34" s="857" t="n"/>
      <c r="AR34" s="184" t="n"/>
      <c r="AS34" s="857" t="n"/>
      <c r="AT34" s="509" t="n"/>
      <c r="AU34" s="509" t="n"/>
      <c r="AV34" s="508" t="n"/>
      <c r="AW34" s="509" t="n"/>
      <c r="AX34" s="508" t="n"/>
      <c r="AY34" s="509" t="n"/>
      <c r="AZ34" s="508" t="n"/>
      <c r="BA34" s="509" t="n"/>
      <c r="BB34" s="508" t="n"/>
      <c r="BC34" s="509" t="n"/>
      <c r="BD34" s="509" t="n"/>
      <c r="BE34" s="509" t="n"/>
      <c r="BF34" s="433" t="n"/>
      <c r="BG34" s="857" t="n"/>
      <c r="BH34" s="184" t="n"/>
      <c r="BI34" s="857" t="n"/>
      <c r="BJ34" s="509" t="n"/>
      <c r="BK34" s="509" t="n"/>
      <c r="BL34" s="508" t="n"/>
      <c r="BM34" s="509" t="n"/>
      <c r="BN34" s="508" t="n"/>
      <c r="BO34" s="509" t="n"/>
      <c r="BP34" s="508" t="n"/>
      <c r="BQ34" s="509" t="n"/>
      <c r="BR34" s="433" t="n"/>
      <c r="BS34" s="857" t="n"/>
      <c r="BT34" s="184" t="n"/>
      <c r="BU34" s="857" t="n"/>
      <c r="BV34" s="509" t="n"/>
      <c r="BW34" s="509" t="n"/>
      <c r="BX34" s="508" t="n"/>
      <c r="BY34" s="509" t="n"/>
      <c r="BZ34" s="508" t="n"/>
      <c r="CA34" s="509" t="n"/>
      <c r="CB34" s="508" t="n"/>
      <c r="CC34" s="842" t="n"/>
      <c r="CD34" s="433" t="n"/>
      <c r="CE34" s="857" t="n"/>
      <c r="CF34" s="184" t="n"/>
      <c r="CG34" s="857" t="n"/>
      <c r="CH34" s="834" t="n"/>
      <c r="CI34" s="834" t="n"/>
      <c r="CJ34" s="835" t="n"/>
      <c r="CK34" s="834" t="n"/>
      <c r="CL34" s="835" t="n"/>
      <c r="CM34" s="834" t="n"/>
      <c r="CN34" s="835" t="n"/>
      <c r="CO34" s="834" t="n"/>
      <c r="CP34" s="835" t="n"/>
      <c r="CQ34" s="836" t="n"/>
    </row>
    <row r="35">
      <c r="A35" s="504" t="inlineStr">
        <is>
          <t>СМИ</t>
        </is>
      </c>
      <c r="B35" s="190" t="n"/>
      <c r="C35" s="190" t="n"/>
      <c r="D35" s="190" t="n"/>
      <c r="E35" s="190" t="n"/>
      <c r="F35" s="191" t="n"/>
      <c r="G35" s="191" t="n"/>
      <c r="H35" s="191" t="n"/>
      <c r="I35" s="191" t="n"/>
      <c r="J35" s="191" t="n"/>
      <c r="K35" s="191" t="n"/>
      <c r="L35" s="191" t="n"/>
      <c r="M35" s="191" t="n"/>
      <c r="N35" s="184" t="n"/>
      <c r="O35" s="184" t="n"/>
      <c r="P35" s="184" t="n"/>
      <c r="Q35" s="184" t="n"/>
      <c r="R35" s="175" t="n"/>
      <c r="S35" s="175" t="n"/>
      <c r="T35" s="508" t="n"/>
      <c r="U35" s="508" t="n"/>
      <c r="V35" s="508" t="n"/>
      <c r="W35" s="508" t="n"/>
      <c r="X35" s="512" t="n"/>
      <c r="Y35" s="512" t="n"/>
      <c r="Z35" s="508" t="n"/>
      <c r="AA35" s="508" t="n"/>
      <c r="AB35" s="193" t="n"/>
      <c r="AC35" s="193" t="n"/>
      <c r="AD35" s="184" t="n"/>
      <c r="AE35" s="184" t="n"/>
      <c r="AF35" s="509" t="n"/>
      <c r="AG35" s="509" t="n"/>
      <c r="AH35" s="509" t="n"/>
      <c r="AI35" s="509" t="n"/>
      <c r="AJ35" s="508" t="n"/>
      <c r="AK35" s="508" t="n"/>
      <c r="AL35" s="508" t="n"/>
      <c r="AM35" s="508" t="n"/>
      <c r="AN35" s="508" t="n"/>
      <c r="AO35" s="508" t="n"/>
      <c r="AP35" s="193" t="n"/>
      <c r="AQ35" s="193" t="n"/>
      <c r="AR35" s="184" t="n"/>
      <c r="AS35" s="184" t="n"/>
      <c r="AT35" s="509" t="n"/>
      <c r="AU35" s="509" t="n"/>
      <c r="AV35" s="508" t="n"/>
      <c r="AW35" s="509" t="n"/>
      <c r="AX35" s="508" t="n"/>
      <c r="AY35" s="509" t="n"/>
      <c r="AZ35" s="508" t="n"/>
      <c r="BA35" s="509" t="n"/>
      <c r="BB35" s="508" t="n"/>
      <c r="BC35" s="509" t="n"/>
      <c r="BD35" s="509" t="n"/>
      <c r="BE35" s="509" t="n"/>
      <c r="BF35" s="193" t="n"/>
      <c r="BG35" s="193" t="n"/>
      <c r="BH35" s="184" t="n"/>
      <c r="BI35" s="184" t="n"/>
      <c r="BJ35" s="509" t="n"/>
      <c r="BK35" s="509" t="n"/>
      <c r="BL35" s="508" t="n"/>
      <c r="BM35" s="509" t="n"/>
      <c r="BN35" s="508" t="n"/>
      <c r="BO35" s="509" t="n"/>
      <c r="BP35" s="508" t="n"/>
      <c r="BQ35" s="509" t="n"/>
      <c r="BR35" s="193" t="n"/>
      <c r="BS35" s="193" t="n"/>
      <c r="BT35" s="184" t="n"/>
      <c r="BU35" s="184" t="n"/>
      <c r="BV35" s="509" t="n"/>
      <c r="BW35" s="509" t="n"/>
      <c r="BX35" s="508" t="n"/>
      <c r="BY35" s="509" t="n"/>
      <c r="BZ35" s="508" t="n"/>
      <c r="CA35" s="509" t="n"/>
      <c r="CB35" s="508" t="n"/>
      <c r="CC35" s="842" t="n"/>
      <c r="CD35" s="193" t="n"/>
      <c r="CE35" s="193" t="n"/>
      <c r="CF35" s="184" t="n"/>
      <c r="CG35" s="184" t="n"/>
      <c r="CH35" s="834" t="n"/>
      <c r="CI35" s="834" t="n"/>
      <c r="CJ35" s="835" t="n"/>
      <c r="CK35" s="834" t="n"/>
      <c r="CL35" s="835" t="n"/>
      <c r="CM35" s="834" t="n"/>
      <c r="CN35" s="835" t="n"/>
      <c r="CO35" s="834" t="n"/>
      <c r="CP35" s="835" t="n"/>
      <c r="CQ35" s="836" t="n"/>
    </row>
    <row r="36">
      <c r="A36" s="504" t="inlineStr">
        <is>
          <t>Мероприятия</t>
        </is>
      </c>
      <c r="B36" s="190" t="n"/>
      <c r="C36" s="857" t="n"/>
      <c r="D36" s="505">
        <f>SUM(P36,AD36,AR36,BH36,BT36,CF36)</f>
        <v/>
      </c>
      <c r="E36" s="856" t="n"/>
      <c r="F36" s="191" t="n"/>
      <c r="G36" s="857" t="n"/>
      <c r="H36" s="506">
        <f>P36+AD36+AR36</f>
        <v/>
      </c>
      <c r="I36" s="856" t="n"/>
      <c r="J36" s="506">
        <f>BF36+BR36+CD36</f>
        <v/>
      </c>
      <c r="K36" s="856" t="n"/>
      <c r="L36" s="506">
        <f>BH36+BT36+CF36</f>
        <v/>
      </c>
      <c r="M36" s="856" t="n"/>
      <c r="N36" s="184" t="n"/>
      <c r="O36" s="857" t="n"/>
      <c r="P36" s="507">
        <f>SUM(R36:AA36)</f>
        <v/>
      </c>
      <c r="Q36" s="856" t="n"/>
      <c r="R36" s="184" t="n"/>
      <c r="S36" s="857" t="n"/>
      <c r="T36" s="508" t="n"/>
      <c r="U36" s="859" t="n"/>
      <c r="V36" s="508" t="n"/>
      <c r="W36" s="859" t="n"/>
      <c r="X36" s="511" t="n">
        <v>0</v>
      </c>
      <c r="Y36" s="856" t="n"/>
      <c r="Z36" s="508" t="n"/>
      <c r="AA36" s="859" t="n"/>
      <c r="AB36" s="193" t="n"/>
      <c r="AC36" s="857" t="n"/>
      <c r="AD36" s="507">
        <f>SUM(AF36:AO36)</f>
        <v/>
      </c>
      <c r="AE36" s="856" t="n"/>
      <c r="AF36" s="543" t="n">
        <v>0</v>
      </c>
      <c r="AG36" s="856" t="n"/>
      <c r="AH36" s="543" t="n">
        <v>0</v>
      </c>
      <c r="AI36" s="856" t="n"/>
      <c r="AJ36" s="508" t="n"/>
      <c r="AK36" s="859" t="n"/>
      <c r="AL36" s="508" t="n"/>
      <c r="AM36" s="859" t="n"/>
      <c r="AN36" s="508" t="n"/>
      <c r="AO36" s="859" t="n"/>
      <c r="AP36" s="193" t="n"/>
      <c r="AQ36" s="857" t="n"/>
      <c r="AR36" s="184" t="n"/>
      <c r="AS36" s="857" t="n"/>
      <c r="AT36" s="509" t="n"/>
      <c r="AU36" s="509" t="n"/>
      <c r="AV36" s="508" t="n"/>
      <c r="AW36" s="509" t="n"/>
      <c r="AX36" s="508" t="n"/>
      <c r="AY36" s="509" t="n"/>
      <c r="AZ36" s="508" t="n"/>
      <c r="BA36" s="509" t="n"/>
      <c r="BB36" s="508" t="n"/>
      <c r="BC36" s="509" t="n"/>
      <c r="BD36" s="509" t="n"/>
      <c r="BE36" s="509" t="n"/>
      <c r="BF36" s="193" t="n"/>
      <c r="BG36" s="857" t="n"/>
      <c r="BH36" s="184" t="n"/>
      <c r="BI36" s="857" t="n"/>
      <c r="BJ36" s="509" t="n"/>
      <c r="BK36" s="509" t="n"/>
      <c r="BL36" s="508" t="n"/>
      <c r="BM36" s="509" t="n"/>
      <c r="BN36" s="508" t="n"/>
      <c r="BO36" s="509" t="n"/>
      <c r="BP36" s="508" t="n"/>
      <c r="BQ36" s="509" t="n"/>
      <c r="BR36" s="193" t="n"/>
      <c r="BS36" s="857" t="n"/>
      <c r="BT36" s="184" t="n"/>
      <c r="BU36" s="857" t="n"/>
      <c r="BV36" s="509" t="n"/>
      <c r="BW36" s="509" t="n"/>
      <c r="BX36" s="508" t="n"/>
      <c r="BY36" s="509" t="n"/>
      <c r="BZ36" s="508" t="n"/>
      <c r="CA36" s="509" t="n"/>
      <c r="CB36" s="508" t="n"/>
      <c r="CC36" s="842" t="n"/>
      <c r="CD36" s="193" t="n"/>
      <c r="CE36" s="857" t="n"/>
      <c r="CF36" s="184" t="n"/>
      <c r="CG36" s="857" t="n"/>
      <c r="CH36" s="834" t="n"/>
      <c r="CI36" s="834" t="n"/>
      <c r="CJ36" s="835" t="n"/>
      <c r="CK36" s="834" t="n"/>
      <c r="CL36" s="835" t="n"/>
      <c r="CM36" s="834" t="n"/>
      <c r="CN36" s="835" t="n"/>
      <c r="CO36" s="834" t="n"/>
      <c r="CP36" s="835" t="n"/>
      <c r="CQ36" s="836" t="n"/>
    </row>
    <row r="37" ht="17.25" customHeight="1" s="414">
      <c r="A37" s="513" t="n"/>
      <c r="B37" s="455" t="inlineStr">
        <is>
          <t>Квота</t>
        </is>
      </c>
      <c r="C37" s="856" t="n"/>
      <c r="D37" s="456" t="inlineStr">
        <is>
          <t>Факт</t>
        </is>
      </c>
      <c r="E37" s="856" t="n"/>
      <c r="F37" s="455" t="inlineStr">
        <is>
          <t>Квота</t>
        </is>
      </c>
      <c r="G37" s="856" t="n"/>
      <c r="H37" s="456" t="inlineStr">
        <is>
          <t>Факт</t>
        </is>
      </c>
      <c r="I37" s="856" t="n"/>
      <c r="J37" s="455" t="inlineStr">
        <is>
          <t>Квота</t>
        </is>
      </c>
      <c r="K37" s="856" t="n"/>
      <c r="L37" s="456" t="inlineStr">
        <is>
          <t>Факт</t>
        </is>
      </c>
      <c r="M37" s="856" t="n"/>
      <c r="N37" s="455" t="inlineStr">
        <is>
          <t>Квота</t>
        </is>
      </c>
      <c r="O37" s="856" t="n"/>
      <c r="P37" s="456" t="inlineStr">
        <is>
          <t>Факт</t>
        </is>
      </c>
      <c r="Q37" s="856" t="n"/>
      <c r="R37" s="457" t="inlineStr">
        <is>
          <t>30.06 - 06.07</t>
        </is>
      </c>
      <c r="S37" s="856" t="n"/>
      <c r="T37" s="457" t="inlineStr">
        <is>
          <t>07.07 - 13.07</t>
        </is>
      </c>
      <c r="U37" s="856" t="n"/>
      <c r="V37" s="457" t="inlineStr">
        <is>
          <t>14.07 - 20.07</t>
        </is>
      </c>
      <c r="W37" s="856" t="n"/>
      <c r="X37" s="457" t="inlineStr">
        <is>
          <t>21.07 - 27.07</t>
        </is>
      </c>
      <c r="Y37" s="856" t="n"/>
      <c r="Z37" s="457" t="inlineStr">
        <is>
          <t>28.07 - 03.08</t>
        </is>
      </c>
      <c r="AA37" s="856" t="n"/>
      <c r="AB37" s="455" t="inlineStr">
        <is>
          <t>Квота</t>
        </is>
      </c>
      <c r="AC37" s="856" t="n"/>
      <c r="AD37" s="456" t="inlineStr">
        <is>
          <t>Факт</t>
        </is>
      </c>
      <c r="AE37" s="856" t="n"/>
      <c r="AF37" s="457" t="inlineStr">
        <is>
          <t>01.08 - 04.08</t>
        </is>
      </c>
      <c r="AG37" s="856" t="n"/>
      <c r="AH37" s="457" t="inlineStr">
        <is>
          <t>05.08 - 11.08</t>
        </is>
      </c>
      <c r="AI37" s="856" t="n"/>
      <c r="AJ37" s="457" t="inlineStr">
        <is>
          <t>12.08 - 18.08</t>
        </is>
      </c>
      <c r="AK37" s="856" t="n"/>
      <c r="AL37" s="457" t="inlineStr">
        <is>
          <t>19.08 - 25.08</t>
        </is>
      </c>
      <c r="AM37" s="856" t="n"/>
      <c r="AN37" s="457" t="inlineStr">
        <is>
          <t>26.08 - 31.08</t>
        </is>
      </c>
      <c r="AO37" s="856" t="n"/>
      <c r="AP37" s="455" t="inlineStr">
        <is>
          <t>Квота</t>
        </is>
      </c>
      <c r="AQ37" s="856" t="n"/>
      <c r="AR37" s="456" t="inlineStr">
        <is>
          <t>Факт</t>
        </is>
      </c>
      <c r="AS37" s="856" t="n"/>
      <c r="AT37" s="459" t="n">
        <v>45901</v>
      </c>
      <c r="AU37" s="856" t="n"/>
      <c r="AV37" s="457" t="inlineStr">
        <is>
          <t>02.09 - 08.09</t>
        </is>
      </c>
      <c r="AW37" s="856" t="n"/>
      <c r="AX37" s="457" t="inlineStr">
        <is>
          <t>09.09 - 15.09</t>
        </is>
      </c>
      <c r="AY37" s="856" t="n"/>
      <c r="AZ37" s="457" t="inlineStr">
        <is>
          <t>16.09 - 22.09</t>
        </is>
      </c>
      <c r="BA37" s="856" t="n"/>
      <c r="BB37" s="457" t="inlineStr">
        <is>
          <t>23.09 - 29.09</t>
        </is>
      </c>
      <c r="BC37" s="856" t="n"/>
      <c r="BD37" s="459" t="n">
        <v>45930</v>
      </c>
      <c r="BE37" s="856" t="n"/>
      <c r="BF37" s="455" t="inlineStr">
        <is>
          <t>Квота</t>
        </is>
      </c>
      <c r="BG37" s="856" t="n"/>
      <c r="BH37" s="456" t="inlineStr">
        <is>
          <t>Факт</t>
        </is>
      </c>
      <c r="BI37" s="856" t="n"/>
      <c r="BJ37" s="457" t="inlineStr">
        <is>
          <t>01.10 - 06.10</t>
        </is>
      </c>
      <c r="BK37" s="856" t="n"/>
      <c r="BL37" s="457" t="inlineStr">
        <is>
          <t>07.10 - 13.10</t>
        </is>
      </c>
      <c r="BM37" s="856" t="n"/>
      <c r="BN37" s="457" t="inlineStr">
        <is>
          <t>14.10 - 20.10</t>
        </is>
      </c>
      <c r="BO37" s="856" t="n"/>
      <c r="BP37" s="457" t="inlineStr">
        <is>
          <t>21.10 - 27.10</t>
        </is>
      </c>
      <c r="BQ37" s="856" t="n"/>
      <c r="BR37" s="455" t="inlineStr">
        <is>
          <t>Квота</t>
        </is>
      </c>
      <c r="BS37" s="856" t="n"/>
      <c r="BT37" s="456" t="inlineStr">
        <is>
          <t>Факт</t>
        </is>
      </c>
      <c r="BU37" s="856" t="n"/>
      <c r="BV37" s="457" t="inlineStr">
        <is>
          <t>01.11 - 03.11</t>
        </is>
      </c>
      <c r="BW37" s="856" t="n"/>
      <c r="BX37" s="457" t="inlineStr">
        <is>
          <t>04.11 - 10.11</t>
        </is>
      </c>
      <c r="BY37" s="856" t="n"/>
      <c r="BZ37" s="457" t="inlineStr">
        <is>
          <t>11.11 - 17.11</t>
        </is>
      </c>
      <c r="CA37" s="856" t="n"/>
      <c r="CB37" s="457" t="inlineStr">
        <is>
          <t>18.11 - 24.11</t>
        </is>
      </c>
      <c r="CC37" s="856" t="n"/>
      <c r="CD37" s="150" t="inlineStr">
        <is>
          <t>Квота</t>
        </is>
      </c>
      <c r="CE37" s="862" t="n"/>
      <c r="CF37" s="428" t="inlineStr">
        <is>
          <t>Факт</t>
        </is>
      </c>
      <c r="CG37" s="858" t="n"/>
      <c r="CH37" s="837" t="n"/>
      <c r="CI37" s="837" t="n"/>
      <c r="CJ37" s="837" t="n"/>
      <c r="CK37" s="837" t="n"/>
      <c r="CL37" s="837" t="n"/>
      <c r="CM37" s="837" t="n"/>
      <c r="CN37" s="837" t="n"/>
      <c r="CO37" s="837" t="n"/>
      <c r="CP37" s="837" t="n"/>
      <c r="CQ37" s="837" t="n"/>
    </row>
    <row r="38" ht="21.75" customHeight="1" s="414">
      <c r="A38" s="514" t="inlineStr">
        <is>
          <t>Всего на сервисные расходы:</t>
        </is>
      </c>
      <c r="B38" s="505">
        <f>SUM(B39:C49)</f>
        <v/>
      </c>
      <c r="C38" s="856" t="n"/>
      <c r="D38" s="505">
        <f>SUM(D39:E49)</f>
        <v/>
      </c>
      <c r="E38" s="856" t="n"/>
      <c r="F38" s="506">
        <f>N38+AB38+AP38</f>
        <v/>
      </c>
      <c r="G38" s="856" t="n"/>
      <c r="H38" s="506">
        <f>P38+AD38+AR38</f>
        <v/>
      </c>
      <c r="I38" s="856" t="n"/>
      <c r="J38" s="506">
        <f>BF38+BR38+CD38</f>
        <v/>
      </c>
      <c r="K38" s="856" t="n"/>
      <c r="L38" s="506">
        <f>BH38+BT38+CF38</f>
        <v/>
      </c>
      <c r="M38" s="856" t="n"/>
      <c r="N38" s="515">
        <f>('Продукт 2'!Z5+'Продукт 3'!Z5)*0.05</f>
        <v/>
      </c>
      <c r="O38" s="856" t="n"/>
      <c r="P38" s="515">
        <f>SUM(P39:Q49)</f>
        <v/>
      </c>
      <c r="Q38" s="856" t="n"/>
      <c r="R38" s="226" t="n"/>
      <c r="S38" s="857" t="n"/>
      <c r="T38" s="226" t="n"/>
      <c r="U38" s="857" t="n"/>
      <c r="V38" s="226" t="n"/>
      <c r="W38" s="857" t="n"/>
      <c r="X38" s="226" t="n"/>
      <c r="Y38" s="857" t="n"/>
      <c r="Z38" s="515">
        <f>SUM(Z39:AA49)</f>
        <v/>
      </c>
      <c r="AA38" s="856" t="n"/>
      <c r="AB38" s="515">
        <f>('Продукт 2'!Z6+'Продукт 3'!Z6)*0.05</f>
        <v/>
      </c>
      <c r="AC38" s="856" t="n"/>
      <c r="AD38" s="515">
        <f>SUM(AD39:AE49)</f>
        <v/>
      </c>
      <c r="AE38" s="856" t="n"/>
      <c r="AF38" s="515">
        <f>SUM(AF39:AG49)</f>
        <v/>
      </c>
      <c r="AG38" s="856" t="n"/>
      <c r="AH38" s="515">
        <f>SUM(AH39:AI49)</f>
        <v/>
      </c>
      <c r="AI38" s="856" t="n"/>
      <c r="AJ38" s="515">
        <f>SUM(AJ39:AK49)</f>
        <v/>
      </c>
      <c r="AK38" s="856" t="n"/>
      <c r="AL38" s="515">
        <f>SUM(AL39:AM49)</f>
        <v/>
      </c>
      <c r="AM38" s="856" t="n"/>
      <c r="AN38" s="515">
        <f>SUM(AN39:AO49)</f>
        <v/>
      </c>
      <c r="AO38" s="856" t="n"/>
      <c r="AP38" s="515">
        <f>('Продукт 2'!Z7+'Продукт 3'!Z7)*0.05</f>
        <v/>
      </c>
      <c r="AQ38" s="856" t="n"/>
      <c r="AR38" s="515">
        <f>SUM(AR39:AS49)</f>
        <v/>
      </c>
      <c r="AS38" s="856" t="n"/>
      <c r="AT38" s="515">
        <f>SUM(AT39:AU49)</f>
        <v/>
      </c>
      <c r="AU38" s="856" t="n"/>
      <c r="AV38" s="515">
        <f>SUM(AV39:AW49)</f>
        <v/>
      </c>
      <c r="AW38" s="856" t="n"/>
      <c r="AX38" s="515">
        <f>SUM(AX39:AY49)</f>
        <v/>
      </c>
      <c r="AY38" s="856" t="n"/>
      <c r="AZ38" s="515">
        <f>SUM(AZ39:BA49)</f>
        <v/>
      </c>
      <c r="BA38" s="856" t="n"/>
      <c r="BB38" s="515">
        <f>SUM(BB39:BC49)</f>
        <v/>
      </c>
      <c r="BC38" s="856" t="n"/>
      <c r="BD38" s="515">
        <f>SUM(BD39:BE49)</f>
        <v/>
      </c>
      <c r="BE38" s="856" t="n"/>
      <c r="BF38" s="515">
        <f>('Продукт 2'!Z8+'Продукт 3'!Z8)*0.05</f>
        <v/>
      </c>
      <c r="BG38" s="856" t="n"/>
      <c r="BH38" s="515">
        <f>SUM(BH39:BI49)</f>
        <v/>
      </c>
      <c r="BI38" s="856" t="n"/>
      <c r="BJ38" s="515">
        <f>SUM(BJ39:BK49)</f>
        <v/>
      </c>
      <c r="BK38" s="856" t="n"/>
      <c r="BL38" s="515">
        <f>SUM(BL39:BM49)</f>
        <v/>
      </c>
      <c r="BM38" s="856" t="n"/>
      <c r="BN38" s="515">
        <f>SUM(BN39:BO49)</f>
        <v/>
      </c>
      <c r="BO38" s="856" t="n"/>
      <c r="BP38" s="515">
        <f>SUM(BP39:BQ49)</f>
        <v/>
      </c>
      <c r="BQ38" s="856" t="n"/>
      <c r="BR38" s="515">
        <f>SUM(BR39:BS49)</f>
        <v/>
      </c>
      <c r="BS38" s="856" t="n"/>
      <c r="BT38" s="515">
        <f>SUM(BT39:BU49)</f>
        <v/>
      </c>
      <c r="BU38" s="856" t="n"/>
      <c r="BV38" s="515">
        <f>SUM(BV39:BW49)</f>
        <v/>
      </c>
      <c r="BW38" s="856" t="n"/>
      <c r="BX38" s="515">
        <f>SUM(BX39:BY49)</f>
        <v/>
      </c>
      <c r="BY38" s="856" t="n"/>
      <c r="BZ38" s="515">
        <f>SUM(BZ39:CA49)</f>
        <v/>
      </c>
      <c r="CA38" s="856" t="n"/>
      <c r="CB38" s="515">
        <f>SUM(CB39:CC49)</f>
        <v/>
      </c>
      <c r="CC38" s="856" t="n"/>
      <c r="CD38" s="226">
        <f>SUM(CD39:CE49)</f>
        <v/>
      </c>
      <c r="CE38" s="857" t="n"/>
      <c r="CF38" s="226">
        <f>SUM(CF39:CG49)</f>
        <v/>
      </c>
      <c r="CG38" s="857" t="n"/>
      <c r="CH38" s="838" t="n"/>
      <c r="CI38" s="838" t="n"/>
      <c r="CJ38" s="838" t="n"/>
      <c r="CK38" s="838" t="n"/>
      <c r="CL38" s="838" t="n"/>
      <c r="CM38" s="838" t="n"/>
      <c r="CN38" s="838" t="n"/>
      <c r="CO38" s="838" t="n"/>
      <c r="CP38" s="838" t="n"/>
      <c r="CQ38" s="838" t="n"/>
    </row>
    <row r="39">
      <c r="A39" s="516" t="inlineStr">
        <is>
          <t>Топвизор</t>
        </is>
      </c>
      <c r="B39" s="505">
        <f>SUM(N39,AB39,AP39,BF39,BR39,CD39)</f>
        <v/>
      </c>
      <c r="C39" s="856" t="n"/>
      <c r="D39" s="505">
        <f>SUM(P39,AD39,AR39,BH39,BT39,CF39)</f>
        <v/>
      </c>
      <c r="E39" s="856" t="n"/>
      <c r="F39" s="506">
        <f>N39+AB39+AP39</f>
        <v/>
      </c>
      <c r="G39" s="856" t="n"/>
      <c r="H39" s="506">
        <f>P39+AD39+AR39</f>
        <v/>
      </c>
      <c r="I39" s="856" t="n"/>
      <c r="J39" s="506">
        <f>BF39+BR39+CD39</f>
        <v/>
      </c>
      <c r="K39" s="856" t="n"/>
      <c r="L39" s="506">
        <f>BH39+BT39+CF39</f>
        <v/>
      </c>
      <c r="M39" s="856" t="n"/>
      <c r="N39" s="515" t="n">
        <v>0</v>
      </c>
      <c r="O39" s="856" t="n"/>
      <c r="P39" s="515">
        <f>SUM(R39:AA39)</f>
        <v/>
      </c>
      <c r="Q39" s="856" t="n"/>
      <c r="R39" s="227" t="n"/>
      <c r="S39" s="857" t="n"/>
      <c r="T39" s="227" t="n"/>
      <c r="U39" s="857" t="n"/>
      <c r="V39" s="227" t="n"/>
      <c r="W39" s="857" t="n"/>
      <c r="X39" s="227" t="n"/>
      <c r="Y39" s="857" t="n"/>
      <c r="Z39" s="227" t="n"/>
      <c r="AA39" s="857" t="n"/>
      <c r="AB39" s="515" t="n">
        <v>0</v>
      </c>
      <c r="AC39" s="856" t="n"/>
      <c r="AD39" s="515" t="n">
        <v>0</v>
      </c>
      <c r="AE39" s="856" t="n"/>
      <c r="AF39" s="227" t="n"/>
      <c r="AG39" s="857" t="n"/>
      <c r="AH39" s="227" t="n"/>
      <c r="AI39" s="857" t="n"/>
      <c r="AJ39" s="227" t="n"/>
      <c r="AK39" s="857" t="n"/>
      <c r="AL39" s="227" t="n"/>
      <c r="AM39" s="857" t="n"/>
      <c r="AN39" s="227" t="n"/>
      <c r="AO39" s="857" t="n"/>
      <c r="AP39" s="515" t="n">
        <v>0</v>
      </c>
      <c r="AQ39" s="856" t="n"/>
      <c r="AR39" s="515" t="n">
        <v>0</v>
      </c>
      <c r="AS39" s="856" t="n"/>
      <c r="AT39" s="227" t="n"/>
      <c r="AU39" s="857" t="n"/>
      <c r="AV39" s="227" t="n"/>
      <c r="AW39" s="857" t="n"/>
      <c r="AX39" s="227" t="n"/>
      <c r="AY39" s="857" t="n"/>
      <c r="AZ39" s="227" t="n"/>
      <c r="BA39" s="857" t="n"/>
      <c r="BB39" s="227" t="n"/>
      <c r="BC39" s="857" t="n"/>
      <c r="BD39" s="227" t="n"/>
      <c r="BE39" s="857" t="n"/>
      <c r="BF39" s="515" t="n">
        <v>0</v>
      </c>
      <c r="BG39" s="856" t="n"/>
      <c r="BH39" s="515" t="n">
        <v>0</v>
      </c>
      <c r="BI39" s="856" t="n"/>
      <c r="BJ39" s="227" t="n"/>
      <c r="BK39" s="857" t="n"/>
      <c r="BL39" s="227" t="n"/>
      <c r="BM39" s="857" t="n"/>
      <c r="BN39" s="227" t="n"/>
      <c r="BO39" s="857" t="n"/>
      <c r="BP39" s="227" t="n"/>
      <c r="BQ39" s="857" t="n"/>
      <c r="BR39" s="515" t="n">
        <v>0</v>
      </c>
      <c r="BS39" s="856" t="n"/>
      <c r="BT39" s="515" t="n">
        <v>0</v>
      </c>
      <c r="BU39" s="856" t="n"/>
      <c r="BV39" s="227" t="n"/>
      <c r="BW39" s="857" t="n"/>
      <c r="BX39" s="227" t="n"/>
      <c r="BY39" s="857" t="n"/>
      <c r="BZ39" s="227" t="n"/>
      <c r="CA39" s="857" t="n"/>
      <c r="CB39" s="227" t="n"/>
      <c r="CC39" s="857" t="n"/>
      <c r="CD39" s="227" t="n">
        <v>0</v>
      </c>
      <c r="CE39" s="857" t="n"/>
      <c r="CF39" s="227" t="n">
        <v>0</v>
      </c>
      <c r="CG39" s="857" t="n"/>
      <c r="CH39" s="838" t="n"/>
      <c r="CI39" s="838" t="n"/>
      <c r="CJ39" s="838" t="n"/>
      <c r="CK39" s="838" t="n"/>
      <c r="CL39" s="838" t="n"/>
      <c r="CM39" s="838" t="n"/>
      <c r="CN39" s="838" t="n"/>
      <c r="CO39" s="838" t="n"/>
      <c r="CP39" s="838" t="n"/>
      <c r="CQ39" s="838" t="n"/>
    </row>
    <row r="40">
      <c r="A40" s="516" t="inlineStr">
        <is>
          <t>Писец</t>
        </is>
      </c>
      <c r="B40" s="505">
        <f>SUM(N40,AB40,AP40,BF40,BR40,CD40)</f>
        <v/>
      </c>
      <c r="C40" s="856" t="n"/>
      <c r="D40" s="505">
        <f>SUM(P40,AD40,AR40,BH40,BT40,CF40)</f>
        <v/>
      </c>
      <c r="E40" s="856" t="n"/>
      <c r="F40" s="506">
        <f>N40+AB40+AP40</f>
        <v/>
      </c>
      <c r="G40" s="856" t="n"/>
      <c r="H40" s="506">
        <f>P40+AD40+AR40</f>
        <v/>
      </c>
      <c r="I40" s="856" t="n"/>
      <c r="J40" s="506">
        <f>BF40+BR40+CD40</f>
        <v/>
      </c>
      <c r="K40" s="856" t="n"/>
      <c r="L40" s="506">
        <f>BH40+BT40+CF40</f>
        <v/>
      </c>
      <c r="M40" s="856" t="n"/>
      <c r="N40" s="515" t="n">
        <v>0</v>
      </c>
      <c r="O40" s="856" t="n"/>
      <c r="P40" s="515">
        <f>SUM(R40:AA40)</f>
        <v/>
      </c>
      <c r="Q40" s="856" t="n"/>
      <c r="R40" s="226" t="n"/>
      <c r="S40" s="857" t="n"/>
      <c r="T40" s="226" t="n"/>
      <c r="U40" s="857" t="n"/>
      <c r="V40" s="226" t="n"/>
      <c r="W40" s="857" t="n"/>
      <c r="X40" s="227" t="n"/>
      <c r="Y40" s="857" t="n"/>
      <c r="Z40" s="226" t="n"/>
      <c r="AA40" s="857" t="n"/>
      <c r="AB40" s="515" t="n">
        <v>0</v>
      </c>
      <c r="AC40" s="856" t="n"/>
      <c r="AD40" s="515" t="n">
        <v>0</v>
      </c>
      <c r="AE40" s="856" t="n"/>
      <c r="AF40" s="226" t="n"/>
      <c r="AG40" s="857" t="n"/>
      <c r="AH40" s="226" t="n"/>
      <c r="AI40" s="857" t="n"/>
      <c r="AJ40" s="226" t="n"/>
      <c r="AK40" s="857" t="n"/>
      <c r="AL40" s="226" t="n"/>
      <c r="AM40" s="857" t="n"/>
      <c r="AN40" s="226" t="n"/>
      <c r="AO40" s="857" t="n"/>
      <c r="AP40" s="515" t="n">
        <v>0</v>
      </c>
      <c r="AQ40" s="856" t="n"/>
      <c r="AR40" s="515" t="n">
        <v>0</v>
      </c>
      <c r="AS40" s="856" t="n"/>
      <c r="AT40" s="226" t="n"/>
      <c r="AU40" s="857" t="n"/>
      <c r="AV40" s="226" t="n"/>
      <c r="AW40" s="857" t="n"/>
      <c r="AX40" s="226" t="n"/>
      <c r="AY40" s="857" t="n"/>
      <c r="AZ40" s="226" t="n"/>
      <c r="BA40" s="857" t="n"/>
      <c r="BB40" s="226" t="n"/>
      <c r="BC40" s="857" t="n"/>
      <c r="BD40" s="226" t="n"/>
      <c r="BE40" s="857" t="n"/>
      <c r="BF40" s="515" t="n">
        <v>0</v>
      </c>
      <c r="BG40" s="856" t="n"/>
      <c r="BH40" s="515" t="n">
        <v>0</v>
      </c>
      <c r="BI40" s="856" t="n"/>
      <c r="BJ40" s="226" t="n"/>
      <c r="BK40" s="857" t="n"/>
      <c r="BL40" s="226" t="n"/>
      <c r="BM40" s="857" t="n"/>
      <c r="BN40" s="226" t="n"/>
      <c r="BO40" s="857" t="n"/>
      <c r="BP40" s="226" t="n"/>
      <c r="BQ40" s="857" t="n"/>
      <c r="BR40" s="515" t="n">
        <v>0</v>
      </c>
      <c r="BS40" s="856" t="n"/>
      <c r="BT40" s="515" t="n">
        <v>0</v>
      </c>
      <c r="BU40" s="856" t="n"/>
      <c r="BV40" s="226" t="n"/>
      <c r="BW40" s="857" t="n"/>
      <c r="BX40" s="226" t="n"/>
      <c r="BY40" s="857" t="n"/>
      <c r="BZ40" s="226" t="n"/>
      <c r="CA40" s="857" t="n"/>
      <c r="CB40" s="226" t="n"/>
      <c r="CC40" s="857" t="n"/>
      <c r="CD40" s="226" t="n">
        <v>0</v>
      </c>
      <c r="CE40" s="857" t="n"/>
      <c r="CF40" s="227" t="n">
        <v>0</v>
      </c>
      <c r="CG40" s="857" t="n"/>
      <c r="CH40" s="838" t="n"/>
      <c r="CI40" s="838" t="n"/>
      <c r="CJ40" s="838" t="n"/>
      <c r="CK40" s="838" t="n"/>
      <c r="CL40" s="838" t="n"/>
      <c r="CM40" s="838" t="n"/>
      <c r="CN40" s="838" t="n"/>
      <c r="CO40" s="838" t="n"/>
      <c r="CP40" s="838" t="n"/>
      <c r="CQ40" s="838" t="n"/>
    </row>
    <row r="41">
      <c r="A41" s="516" t="inlineStr">
        <is>
          <t xml:space="preserve">Calltouch </t>
        </is>
      </c>
      <c r="B41" s="505">
        <f>SUM(N41,AB41,AP41,BF41,BR41,CD41)</f>
        <v/>
      </c>
      <c r="C41" s="856" t="n"/>
      <c r="D41" s="505">
        <f>SUM(P41,AD41,AR41,BH41,BT41,CF41)</f>
        <v/>
      </c>
      <c r="E41" s="856" t="n"/>
      <c r="F41" s="506">
        <f>N41+AB41+AP41</f>
        <v/>
      </c>
      <c r="G41" s="856" t="n"/>
      <c r="H41" s="506">
        <f>P41+AD41+AR41</f>
        <v/>
      </c>
      <c r="I41" s="856" t="n"/>
      <c r="J41" s="506">
        <f>BF41+BR41+CD41</f>
        <v/>
      </c>
      <c r="K41" s="856" t="n"/>
      <c r="L41" s="506">
        <f>BH41+BT41+CF41</f>
        <v/>
      </c>
      <c r="M41" s="856" t="n"/>
      <c r="N41" s="515" t="n">
        <v>0</v>
      </c>
      <c r="O41" s="856" t="n"/>
      <c r="P41" s="515">
        <f>SUM(R41:AA41)</f>
        <v/>
      </c>
      <c r="Q41" s="856" t="n"/>
      <c r="R41" s="227" t="n"/>
      <c r="S41" s="857" t="n"/>
      <c r="T41" s="227" t="n"/>
      <c r="U41" s="857" t="n"/>
      <c r="V41" s="227" t="n"/>
      <c r="W41" s="857" t="n"/>
      <c r="X41" s="227" t="n"/>
      <c r="Y41" s="857" t="n"/>
      <c r="Z41" s="227" t="n"/>
      <c r="AA41" s="857" t="n"/>
      <c r="AB41" s="515" t="n">
        <v>0</v>
      </c>
      <c r="AC41" s="856" t="n"/>
      <c r="AD41" s="515" t="n">
        <v>0</v>
      </c>
      <c r="AE41" s="856" t="n"/>
      <c r="AF41" s="227" t="n"/>
      <c r="AG41" s="857" t="n"/>
      <c r="AH41" s="227" t="n"/>
      <c r="AI41" s="857" t="n"/>
      <c r="AJ41" s="227" t="n"/>
      <c r="AK41" s="857" t="n"/>
      <c r="AL41" s="227" t="n"/>
      <c r="AM41" s="857" t="n"/>
      <c r="AN41" s="227" t="n"/>
      <c r="AO41" s="857" t="n"/>
      <c r="AP41" s="515" t="n">
        <v>0</v>
      </c>
      <c r="AQ41" s="856" t="n"/>
      <c r="AR41" s="515" t="n">
        <v>0</v>
      </c>
      <c r="AS41" s="856" t="n"/>
      <c r="AT41" s="227" t="n"/>
      <c r="AU41" s="857" t="n"/>
      <c r="AV41" s="227" t="n"/>
      <c r="AW41" s="857" t="n"/>
      <c r="AX41" s="227" t="n"/>
      <c r="AY41" s="857" t="n"/>
      <c r="AZ41" s="227" t="n"/>
      <c r="BA41" s="857" t="n"/>
      <c r="BB41" s="227" t="n"/>
      <c r="BC41" s="857" t="n"/>
      <c r="BD41" s="227" t="n"/>
      <c r="BE41" s="857" t="n"/>
      <c r="BF41" s="515" t="n">
        <v>0</v>
      </c>
      <c r="BG41" s="856" t="n"/>
      <c r="BH41" s="515" t="n">
        <v>0</v>
      </c>
      <c r="BI41" s="856" t="n"/>
      <c r="BJ41" s="227" t="n"/>
      <c r="BK41" s="857" t="n"/>
      <c r="BL41" s="227" t="n"/>
      <c r="BM41" s="857" t="n"/>
      <c r="BN41" s="227" t="n"/>
      <c r="BO41" s="857" t="n"/>
      <c r="BP41" s="227" t="n"/>
      <c r="BQ41" s="857" t="n"/>
      <c r="BR41" s="515" t="n">
        <v>0</v>
      </c>
      <c r="BS41" s="856" t="n"/>
      <c r="BT41" s="515" t="n">
        <v>0</v>
      </c>
      <c r="BU41" s="856" t="n"/>
      <c r="BV41" s="227" t="n"/>
      <c r="BW41" s="857" t="n"/>
      <c r="BX41" s="227" t="n"/>
      <c r="BY41" s="857" t="n"/>
      <c r="BZ41" s="227" t="n"/>
      <c r="CA41" s="857" t="n"/>
      <c r="CB41" s="227" t="n"/>
      <c r="CC41" s="857" t="n"/>
      <c r="CD41" s="227" t="n">
        <v>0</v>
      </c>
      <c r="CE41" s="857" t="n"/>
      <c r="CF41" s="227" t="n">
        <v>0</v>
      </c>
      <c r="CG41" s="857" t="n"/>
      <c r="CH41" s="838" t="n"/>
      <c r="CI41" s="838" t="n"/>
      <c r="CJ41" s="838" t="n"/>
      <c r="CK41" s="838" t="n"/>
      <c r="CL41" s="838" t="n"/>
      <c r="CM41" s="838" t="n"/>
      <c r="CN41" s="838" t="n"/>
      <c r="CO41" s="838" t="n"/>
      <c r="CP41" s="838" t="n"/>
      <c r="CQ41" s="838" t="n"/>
    </row>
    <row r="42">
      <c r="A42" s="516" t="inlineStr">
        <is>
          <t>Контент-рассылка</t>
        </is>
      </c>
      <c r="B42" s="505">
        <f>SUM(N42,AB42,AP42,BF42,BR42,CD42)</f>
        <v/>
      </c>
      <c r="C42" s="856" t="n"/>
      <c r="D42" s="505">
        <f>SUM(P42,AD42,AR42,BH42,BT42,CF42)</f>
        <v/>
      </c>
      <c r="E42" s="856" t="n"/>
      <c r="F42" s="506">
        <f>N42+AB42+AP42</f>
        <v/>
      </c>
      <c r="G42" s="856" t="n"/>
      <c r="H42" s="506">
        <f>P42+AD42+AR42</f>
        <v/>
      </c>
      <c r="I42" s="856" t="n"/>
      <c r="J42" s="506">
        <f>BF42+BR42+CD42</f>
        <v/>
      </c>
      <c r="K42" s="856" t="n"/>
      <c r="L42" s="506">
        <f>BH42+BT42+CF42</f>
        <v/>
      </c>
      <c r="M42" s="856" t="n"/>
      <c r="N42" s="515" t="n">
        <v>0</v>
      </c>
      <c r="O42" s="856" t="n"/>
      <c r="P42" s="515">
        <f>SUM(R42:AA42)</f>
        <v/>
      </c>
      <c r="Q42" s="856" t="n"/>
      <c r="R42" s="227" t="n"/>
      <c r="S42" s="857" t="n"/>
      <c r="T42" s="227" t="n"/>
      <c r="U42" s="857" t="n"/>
      <c r="V42" s="227" t="n"/>
      <c r="W42" s="857" t="n"/>
      <c r="X42" s="227" t="n"/>
      <c r="Y42" s="857" t="n"/>
      <c r="Z42" s="227" t="n"/>
      <c r="AA42" s="857" t="n"/>
      <c r="AB42" s="515" t="n">
        <v>0</v>
      </c>
      <c r="AC42" s="856" t="n"/>
      <c r="AD42" s="515" t="n">
        <v>0</v>
      </c>
      <c r="AE42" s="856" t="n"/>
      <c r="AF42" s="227" t="n"/>
      <c r="AG42" s="857" t="n"/>
      <c r="AH42" s="227" t="n"/>
      <c r="AI42" s="857" t="n"/>
      <c r="AJ42" s="227" t="n"/>
      <c r="AK42" s="857" t="n"/>
      <c r="AL42" s="227" t="n"/>
      <c r="AM42" s="857" t="n"/>
      <c r="AN42" s="227" t="n"/>
      <c r="AO42" s="857" t="n"/>
      <c r="AP42" s="515" t="n">
        <v>0</v>
      </c>
      <c r="AQ42" s="856" t="n"/>
      <c r="AR42" s="515" t="n">
        <v>0</v>
      </c>
      <c r="AS42" s="856" t="n"/>
      <c r="AT42" s="227" t="n"/>
      <c r="AU42" s="857" t="n"/>
      <c r="AV42" s="227" t="n"/>
      <c r="AW42" s="857" t="n"/>
      <c r="AX42" s="227" t="n"/>
      <c r="AY42" s="857" t="n"/>
      <c r="AZ42" s="227" t="n"/>
      <c r="BA42" s="857" t="n"/>
      <c r="BB42" s="227" t="n"/>
      <c r="BC42" s="857" t="n"/>
      <c r="BD42" s="227" t="n"/>
      <c r="BE42" s="857" t="n"/>
      <c r="BF42" s="515" t="n">
        <v>0</v>
      </c>
      <c r="BG42" s="856" t="n"/>
      <c r="BH42" s="515" t="n">
        <v>0</v>
      </c>
      <c r="BI42" s="856" t="n"/>
      <c r="BJ42" s="227" t="n"/>
      <c r="BK42" s="857" t="n"/>
      <c r="BL42" s="227" t="n"/>
      <c r="BM42" s="857" t="n"/>
      <c r="BN42" s="227" t="n"/>
      <c r="BO42" s="857" t="n"/>
      <c r="BP42" s="227" t="n"/>
      <c r="BQ42" s="857" t="n"/>
      <c r="BR42" s="515" t="n">
        <v>0</v>
      </c>
      <c r="BS42" s="856" t="n"/>
      <c r="BT42" s="515" t="n">
        <v>0</v>
      </c>
      <c r="BU42" s="856" t="n"/>
      <c r="BV42" s="227" t="n"/>
      <c r="BW42" s="857" t="n"/>
      <c r="BX42" s="227" t="n"/>
      <c r="BY42" s="857" t="n"/>
      <c r="BZ42" s="227" t="n"/>
      <c r="CA42" s="857" t="n"/>
      <c r="CB42" s="227" t="n"/>
      <c r="CC42" s="857" t="n"/>
      <c r="CD42" s="227" t="n">
        <v>0</v>
      </c>
      <c r="CE42" s="857" t="n"/>
      <c r="CF42" s="227" t="n">
        <v>0</v>
      </c>
      <c r="CG42" s="857" t="n"/>
      <c r="CH42" s="838" t="n"/>
      <c r="CI42" s="838" t="n"/>
      <c r="CJ42" s="838" t="n"/>
      <c r="CK42" s="838" t="n"/>
      <c r="CL42" s="838" t="n"/>
      <c r="CM42" s="838" t="n"/>
      <c r="CN42" s="838" t="n"/>
      <c r="CO42" s="838" t="n"/>
      <c r="CP42" s="838" t="n"/>
      <c r="CQ42" s="838" t="n"/>
    </row>
    <row r="43">
      <c r="A43" s="516" t="inlineStr">
        <is>
          <t>Sendsay</t>
        </is>
      </c>
      <c r="B43" s="505">
        <f>SUM(N43,AB43,AP43,BF43,BR43,CD43)</f>
        <v/>
      </c>
      <c r="C43" s="856" t="n"/>
      <c r="D43" s="505">
        <f>SUM(P43,AD43,AR43,BH43,BT43,CF43)</f>
        <v/>
      </c>
      <c r="E43" s="856" t="n"/>
      <c r="F43" s="506">
        <f>N43+AB43+AP43</f>
        <v/>
      </c>
      <c r="G43" s="856" t="n"/>
      <c r="H43" s="506">
        <f>P43+AD43+AR43</f>
        <v/>
      </c>
      <c r="I43" s="856" t="n"/>
      <c r="J43" s="506">
        <f>BF43+BR43+CD43</f>
        <v/>
      </c>
      <c r="K43" s="856" t="n"/>
      <c r="L43" s="506">
        <f>BH43+BT43+CF43</f>
        <v/>
      </c>
      <c r="M43" s="856" t="n"/>
      <c r="N43" s="515" t="n">
        <v>0</v>
      </c>
      <c r="O43" s="856" t="n"/>
      <c r="P43" s="515">
        <f>SUM(R43:AA43)</f>
        <v/>
      </c>
      <c r="Q43" s="856" t="n"/>
      <c r="R43" s="227" t="n"/>
      <c r="S43" s="857" t="n"/>
      <c r="T43" s="227" t="n"/>
      <c r="U43" s="857" t="n"/>
      <c r="V43" s="227" t="n"/>
      <c r="W43" s="857" t="n"/>
      <c r="X43" s="227" t="n"/>
      <c r="Y43" s="857" t="n"/>
      <c r="Z43" s="227" t="n"/>
      <c r="AA43" s="857" t="n"/>
      <c r="AB43" s="515" t="n">
        <v>0</v>
      </c>
      <c r="AC43" s="856" t="n"/>
      <c r="AD43" s="515" t="n">
        <v>0</v>
      </c>
      <c r="AE43" s="856" t="n"/>
      <c r="AF43" s="227" t="n"/>
      <c r="AG43" s="857" t="n"/>
      <c r="AH43" s="227" t="n"/>
      <c r="AI43" s="857" t="n"/>
      <c r="AJ43" s="227" t="n"/>
      <c r="AK43" s="857" t="n"/>
      <c r="AL43" s="227" t="n"/>
      <c r="AM43" s="857" t="n"/>
      <c r="AN43" s="227" t="n"/>
      <c r="AO43" s="857" t="n"/>
      <c r="AP43" s="515" t="n">
        <v>0</v>
      </c>
      <c r="AQ43" s="856" t="n"/>
      <c r="AR43" s="515" t="n">
        <v>0</v>
      </c>
      <c r="AS43" s="856" t="n"/>
      <c r="AT43" s="227" t="n"/>
      <c r="AU43" s="857" t="n"/>
      <c r="AV43" s="227" t="n"/>
      <c r="AW43" s="857" t="n"/>
      <c r="AX43" s="227" t="n"/>
      <c r="AY43" s="857" t="n"/>
      <c r="AZ43" s="227" t="n"/>
      <c r="BA43" s="857" t="n"/>
      <c r="BB43" s="227" t="n"/>
      <c r="BC43" s="857" t="n"/>
      <c r="BD43" s="227" t="n"/>
      <c r="BE43" s="857" t="n"/>
      <c r="BF43" s="515" t="n">
        <v>0</v>
      </c>
      <c r="BG43" s="856" t="n"/>
      <c r="BH43" s="515" t="n">
        <v>0</v>
      </c>
      <c r="BI43" s="856" t="n"/>
      <c r="BJ43" s="227" t="n"/>
      <c r="BK43" s="857" t="n"/>
      <c r="BL43" s="227" t="n"/>
      <c r="BM43" s="857" t="n"/>
      <c r="BN43" s="227" t="n"/>
      <c r="BO43" s="857" t="n"/>
      <c r="BP43" s="227" t="n"/>
      <c r="BQ43" s="857" t="n"/>
      <c r="BR43" s="515" t="n">
        <v>0</v>
      </c>
      <c r="BS43" s="856" t="n"/>
      <c r="BT43" s="515" t="n">
        <v>0</v>
      </c>
      <c r="BU43" s="856" t="n"/>
      <c r="BV43" s="227" t="n"/>
      <c r="BW43" s="857" t="n"/>
      <c r="BX43" s="227" t="n"/>
      <c r="BY43" s="857" t="n"/>
      <c r="BZ43" s="227" t="n"/>
      <c r="CA43" s="857" t="n"/>
      <c r="CB43" s="227" t="n"/>
      <c r="CC43" s="857" t="n"/>
      <c r="CD43" s="227" t="n">
        <v>0</v>
      </c>
      <c r="CE43" s="857" t="n"/>
      <c r="CF43" s="227" t="n">
        <v>0</v>
      </c>
      <c r="CG43" s="857" t="n"/>
      <c r="CH43" s="838" t="n"/>
      <c r="CI43" s="838" t="n"/>
      <c r="CJ43" s="838" t="n"/>
      <c r="CK43" s="838" t="n"/>
      <c r="CL43" s="838" t="n"/>
      <c r="CM43" s="838" t="n"/>
      <c r="CN43" s="838" t="n"/>
      <c r="CO43" s="838" t="n"/>
      <c r="CP43" s="838" t="n"/>
      <c r="CQ43" s="838" t="n"/>
    </row>
    <row r="44">
      <c r="A44" s="516" t="inlineStr">
        <is>
          <t>Marquiz</t>
        </is>
      </c>
      <c r="B44" s="505">
        <f>SUM(N44,AB44,AP44,BF44,BR44,CD44)</f>
        <v/>
      </c>
      <c r="C44" s="856" t="n"/>
      <c r="D44" s="505">
        <f>SUM(P44,AD44,AR44,BH44,BT44,CF44)</f>
        <v/>
      </c>
      <c r="E44" s="856" t="n"/>
      <c r="F44" s="506">
        <f>N44+AB44+AP44</f>
        <v/>
      </c>
      <c r="G44" s="856" t="n"/>
      <c r="H44" s="506">
        <f>P44+AD44+AR44</f>
        <v/>
      </c>
      <c r="I44" s="856" t="n"/>
      <c r="J44" s="506">
        <f>BF44+BR44+CD44</f>
        <v/>
      </c>
      <c r="K44" s="856" t="n"/>
      <c r="L44" s="506">
        <f>BH44+BT44+CF44</f>
        <v/>
      </c>
      <c r="M44" s="856" t="n"/>
      <c r="N44" s="515" t="n">
        <v>0</v>
      </c>
      <c r="O44" s="856" t="n"/>
      <c r="P44" s="515">
        <f>SUM(R44:AA44)</f>
        <v/>
      </c>
      <c r="Q44" s="856" t="n"/>
      <c r="R44" s="227" t="n"/>
      <c r="S44" s="857" t="n"/>
      <c r="T44" s="227" t="n"/>
      <c r="U44" s="857" t="n"/>
      <c r="V44" s="227" t="n"/>
      <c r="W44" s="857" t="n"/>
      <c r="X44" s="227" t="n"/>
      <c r="Y44" s="857" t="n"/>
      <c r="Z44" s="227" t="n"/>
      <c r="AA44" s="857" t="n"/>
      <c r="AB44" s="515" t="n">
        <v>0</v>
      </c>
      <c r="AC44" s="856" t="n"/>
      <c r="AD44" s="515" t="n">
        <v>0</v>
      </c>
      <c r="AE44" s="856" t="n"/>
      <c r="AF44" s="227" t="n"/>
      <c r="AG44" s="857" t="n"/>
      <c r="AH44" s="227" t="n"/>
      <c r="AI44" s="857" t="n"/>
      <c r="AJ44" s="227" t="n"/>
      <c r="AK44" s="857" t="n"/>
      <c r="AL44" s="227" t="n"/>
      <c r="AM44" s="857" t="n"/>
      <c r="AN44" s="227" t="n"/>
      <c r="AO44" s="857" t="n"/>
      <c r="AP44" s="515" t="n">
        <v>0</v>
      </c>
      <c r="AQ44" s="856" t="n"/>
      <c r="AR44" s="515" t="n">
        <v>0</v>
      </c>
      <c r="AS44" s="856" t="n"/>
      <c r="AT44" s="227" t="n"/>
      <c r="AU44" s="857" t="n"/>
      <c r="AV44" s="227" t="n"/>
      <c r="AW44" s="857" t="n"/>
      <c r="AX44" s="227" t="n"/>
      <c r="AY44" s="857" t="n"/>
      <c r="AZ44" s="227" t="n"/>
      <c r="BA44" s="857" t="n"/>
      <c r="BB44" s="227" t="n"/>
      <c r="BC44" s="857" t="n"/>
      <c r="BD44" s="227" t="n"/>
      <c r="BE44" s="857" t="n"/>
      <c r="BF44" s="515" t="n">
        <v>0</v>
      </c>
      <c r="BG44" s="856" t="n"/>
      <c r="BH44" s="515" t="n">
        <v>0</v>
      </c>
      <c r="BI44" s="856" t="n"/>
      <c r="BJ44" s="227" t="n"/>
      <c r="BK44" s="857" t="n"/>
      <c r="BL44" s="227" t="n"/>
      <c r="BM44" s="857" t="n"/>
      <c r="BN44" s="227" t="n"/>
      <c r="BO44" s="857" t="n"/>
      <c r="BP44" s="227" t="n"/>
      <c r="BQ44" s="857" t="n"/>
      <c r="BR44" s="515" t="n">
        <v>0</v>
      </c>
      <c r="BS44" s="856" t="n"/>
      <c r="BT44" s="515" t="n">
        <v>0</v>
      </c>
      <c r="BU44" s="856" t="n"/>
      <c r="BV44" s="227" t="n"/>
      <c r="BW44" s="857" t="n"/>
      <c r="BX44" s="227" t="n"/>
      <c r="BY44" s="857" t="n"/>
      <c r="BZ44" s="227" t="n"/>
      <c r="CA44" s="857" t="n"/>
      <c r="CB44" s="227" t="n"/>
      <c r="CC44" s="857" t="n"/>
      <c r="CD44" s="227" t="n">
        <v>0</v>
      </c>
      <c r="CE44" s="857" t="n"/>
      <c r="CF44" s="227" t="n">
        <v>0</v>
      </c>
      <c r="CG44" s="857" t="n"/>
      <c r="CH44" s="838" t="n"/>
      <c r="CI44" s="838" t="n"/>
      <c r="CJ44" s="838" t="n"/>
      <c r="CK44" s="838" t="n"/>
      <c r="CL44" s="838" t="n"/>
      <c r="CM44" s="838" t="n"/>
      <c r="CN44" s="838" t="n"/>
      <c r="CO44" s="838" t="n"/>
      <c r="CP44" s="838" t="n"/>
      <c r="CQ44" s="838" t="n"/>
    </row>
    <row r="45">
      <c r="A45" s="516" t="inlineStr">
        <is>
          <t>Telegram Premium</t>
        </is>
      </c>
      <c r="B45" s="505">
        <f>SUM(N45,AB45,AP45,BF45,BR45,CD45)</f>
        <v/>
      </c>
      <c r="C45" s="856" t="n"/>
      <c r="D45" s="505">
        <f>SUM(P45,AD45,AR45,BH45,BT45,CF45)</f>
        <v/>
      </c>
      <c r="E45" s="856" t="n"/>
      <c r="F45" s="506">
        <f>N45+AB45+AP45</f>
        <v/>
      </c>
      <c r="G45" s="856" t="n"/>
      <c r="H45" s="506">
        <f>P45+AD45+AR45</f>
        <v/>
      </c>
      <c r="I45" s="856" t="n"/>
      <c r="J45" s="506">
        <f>BF45+BR45+CD45</f>
        <v/>
      </c>
      <c r="K45" s="856" t="n"/>
      <c r="L45" s="506">
        <f>BH45+BT45+CF45</f>
        <v/>
      </c>
      <c r="M45" s="856" t="n"/>
      <c r="N45" s="515" t="n">
        <v>0</v>
      </c>
      <c r="O45" s="856" t="n"/>
      <c r="P45" s="515">
        <f>SUM(R45:AA45)</f>
        <v/>
      </c>
      <c r="Q45" s="856" t="n"/>
      <c r="R45" s="226" t="n"/>
      <c r="S45" s="857" t="n"/>
      <c r="T45" s="226" t="n"/>
      <c r="U45" s="857" t="n"/>
      <c r="V45" s="226" t="n"/>
      <c r="W45" s="857" t="n"/>
      <c r="X45" s="227" t="n"/>
      <c r="Y45" s="857" t="n"/>
      <c r="Z45" s="226" t="n"/>
      <c r="AA45" s="857" t="n"/>
      <c r="AB45" s="515" t="n">
        <v>0</v>
      </c>
      <c r="AC45" s="856" t="n"/>
      <c r="AD45" s="515" t="n">
        <v>0</v>
      </c>
      <c r="AE45" s="856" t="n"/>
      <c r="AF45" s="226" t="n"/>
      <c r="AG45" s="857" t="n"/>
      <c r="AH45" s="226" t="n"/>
      <c r="AI45" s="857" t="n"/>
      <c r="AJ45" s="226" t="n"/>
      <c r="AK45" s="857" t="n"/>
      <c r="AL45" s="226" t="n"/>
      <c r="AM45" s="857" t="n"/>
      <c r="AN45" s="226" t="n"/>
      <c r="AO45" s="857" t="n"/>
      <c r="AP45" s="515" t="n">
        <v>0</v>
      </c>
      <c r="AQ45" s="856" t="n"/>
      <c r="AR45" s="515" t="n">
        <v>0</v>
      </c>
      <c r="AS45" s="856" t="n"/>
      <c r="AT45" s="226" t="n"/>
      <c r="AU45" s="857" t="n"/>
      <c r="AV45" s="226" t="n"/>
      <c r="AW45" s="857" t="n"/>
      <c r="AX45" s="226" t="n"/>
      <c r="AY45" s="857" t="n"/>
      <c r="AZ45" s="226" t="n"/>
      <c r="BA45" s="857" t="n"/>
      <c r="BB45" s="226" t="n"/>
      <c r="BC45" s="857" t="n"/>
      <c r="BD45" s="226" t="n"/>
      <c r="BE45" s="857" t="n"/>
      <c r="BF45" s="515" t="n">
        <v>0</v>
      </c>
      <c r="BG45" s="856" t="n"/>
      <c r="BH45" s="515" t="n">
        <v>0</v>
      </c>
      <c r="BI45" s="856" t="n"/>
      <c r="BJ45" s="226" t="n"/>
      <c r="BK45" s="857" t="n"/>
      <c r="BL45" s="226" t="n"/>
      <c r="BM45" s="857" t="n"/>
      <c r="BN45" s="226" t="n"/>
      <c r="BO45" s="857" t="n"/>
      <c r="BP45" s="226" t="n"/>
      <c r="BQ45" s="857" t="n"/>
      <c r="BR45" s="515" t="n">
        <v>0</v>
      </c>
      <c r="BS45" s="856" t="n"/>
      <c r="BT45" s="515" t="n">
        <v>0</v>
      </c>
      <c r="BU45" s="856" t="n"/>
      <c r="BV45" s="226" t="n"/>
      <c r="BW45" s="857" t="n"/>
      <c r="BX45" s="226" t="n"/>
      <c r="BY45" s="857" t="n"/>
      <c r="BZ45" s="226" t="n"/>
      <c r="CA45" s="857" t="n"/>
      <c r="CB45" s="226" t="n"/>
      <c r="CC45" s="857" t="n"/>
      <c r="CD45" s="227" t="n">
        <v>0</v>
      </c>
      <c r="CE45" s="857" t="n"/>
      <c r="CF45" s="227" t="n">
        <v>0</v>
      </c>
      <c r="CG45" s="857" t="n"/>
      <c r="CH45" s="838" t="n"/>
      <c r="CI45" s="838" t="n"/>
      <c r="CJ45" s="838" t="n"/>
      <c r="CK45" s="838" t="n"/>
      <c r="CL45" s="838" t="n"/>
      <c r="CM45" s="838" t="n"/>
      <c r="CN45" s="838" t="n"/>
      <c r="CO45" s="838" t="n"/>
      <c r="CP45" s="838" t="n"/>
      <c r="CQ45" s="838" t="n"/>
    </row>
    <row r="46">
      <c r="A46" s="516" t="inlineStr">
        <is>
          <t>Stripo</t>
        </is>
      </c>
      <c r="B46" s="505">
        <f>SUM(N46,AB46,AP46,BF46,BR46,CD46)</f>
        <v/>
      </c>
      <c r="C46" s="856" t="n"/>
      <c r="D46" s="505">
        <f>SUM(P46,AD46,AR46,BH46,BT46,CF46)</f>
        <v/>
      </c>
      <c r="E46" s="856" t="n"/>
      <c r="F46" s="191" t="n"/>
      <c r="G46" s="191" t="n"/>
      <c r="H46" s="191" t="n"/>
      <c r="I46" s="191" t="n"/>
      <c r="J46" s="191" t="n"/>
      <c r="K46" s="191" t="n"/>
      <c r="L46" s="191" t="n"/>
      <c r="M46" s="191" t="n"/>
      <c r="N46" s="515" t="n">
        <v>0</v>
      </c>
      <c r="O46" s="856" t="n"/>
      <c r="P46" s="515">
        <f>SUM(R46:AA46)</f>
        <v/>
      </c>
      <c r="Q46" s="856" t="n"/>
      <c r="R46" s="227" t="n"/>
      <c r="S46" s="857" t="n"/>
      <c r="T46" s="227" t="n"/>
      <c r="U46" s="857" t="n"/>
      <c r="V46" s="227" t="n"/>
      <c r="W46" s="857" t="n"/>
      <c r="X46" s="227" t="n"/>
      <c r="Y46" s="857" t="n"/>
      <c r="Z46" s="227" t="n"/>
      <c r="AA46" s="857" t="n"/>
      <c r="AB46" s="515" t="n">
        <v>0</v>
      </c>
      <c r="AC46" s="856" t="n"/>
      <c r="AD46" s="515" t="n">
        <v>0</v>
      </c>
      <c r="AE46" s="856" t="n"/>
      <c r="AF46" s="227" t="n"/>
      <c r="AG46" s="857" t="n"/>
      <c r="AH46" s="227" t="n"/>
      <c r="AI46" s="857" t="n"/>
      <c r="AJ46" s="227" t="n"/>
      <c r="AK46" s="857" t="n"/>
      <c r="AL46" s="227" t="n"/>
      <c r="AM46" s="857" t="n"/>
      <c r="AN46" s="227" t="n"/>
      <c r="AO46" s="857" t="n"/>
      <c r="AP46" s="515" t="n">
        <v>0</v>
      </c>
      <c r="AQ46" s="856" t="n"/>
      <c r="AR46" s="515" t="n">
        <v>0</v>
      </c>
      <c r="AS46" s="856" t="n"/>
      <c r="AT46" s="227" t="n"/>
      <c r="AU46" s="857" t="n"/>
      <c r="AV46" s="227" t="n"/>
      <c r="AW46" s="857" t="n"/>
      <c r="AX46" s="227" t="n"/>
      <c r="AY46" s="857" t="n"/>
      <c r="AZ46" s="227" t="n"/>
      <c r="BA46" s="857" t="n"/>
      <c r="BB46" s="227" t="n"/>
      <c r="BC46" s="857" t="n"/>
      <c r="BD46" s="227" t="n"/>
      <c r="BE46" s="857" t="n"/>
      <c r="BF46" s="515" t="n">
        <v>0</v>
      </c>
      <c r="BG46" s="856" t="n"/>
      <c r="BH46" s="515" t="n">
        <v>0</v>
      </c>
      <c r="BI46" s="856" t="n"/>
      <c r="BJ46" s="227" t="n"/>
      <c r="BK46" s="857" t="n"/>
      <c r="BL46" s="227" t="n"/>
      <c r="BM46" s="857" t="n"/>
      <c r="BN46" s="227" t="n"/>
      <c r="BO46" s="857" t="n"/>
      <c r="BP46" s="227" t="n"/>
      <c r="BQ46" s="857" t="n"/>
      <c r="BR46" s="515" t="n">
        <v>0</v>
      </c>
      <c r="BS46" s="856" t="n"/>
      <c r="BT46" s="515" t="n">
        <v>0</v>
      </c>
      <c r="BU46" s="856" t="n"/>
      <c r="BV46" s="227" t="n"/>
      <c r="BW46" s="857" t="n"/>
      <c r="BX46" s="227" t="n"/>
      <c r="BY46" s="857" t="n"/>
      <c r="BZ46" s="227" t="n"/>
      <c r="CA46" s="857" t="n"/>
      <c r="CB46" s="227" t="n"/>
      <c r="CC46" s="857" t="n"/>
      <c r="CD46" s="227" t="n">
        <v>0</v>
      </c>
      <c r="CE46" s="857" t="n"/>
      <c r="CF46" s="227" t="n">
        <v>0</v>
      </c>
      <c r="CG46" s="857" t="n"/>
      <c r="CH46" s="838" t="n"/>
      <c r="CI46" s="838" t="n"/>
      <c r="CJ46" s="838" t="n"/>
      <c r="CK46" s="838" t="n"/>
      <c r="CL46" s="838" t="n"/>
      <c r="CM46" s="838" t="n"/>
      <c r="CN46" s="838" t="n"/>
      <c r="CO46" s="838" t="n"/>
      <c r="CP46" s="838" t="n"/>
      <c r="CQ46" s="838" t="n"/>
    </row>
    <row r="47">
      <c r="A47" s="516" t="inlineStr">
        <is>
          <t xml:space="preserve">Tilda </t>
        </is>
      </c>
      <c r="B47" s="505">
        <f>SUM(N47,AB47,AP47,BF47,BR47,CD47)</f>
        <v/>
      </c>
      <c r="C47" s="856" t="n"/>
      <c r="D47" s="505">
        <f>SUM(P47,AD47,AR47,BH47,BT47,CF47)</f>
        <v/>
      </c>
      <c r="E47" s="856" t="n"/>
      <c r="F47" s="506">
        <f>N47+AB47+AP47</f>
        <v/>
      </c>
      <c r="G47" s="856" t="n"/>
      <c r="H47" s="506">
        <f>P47+AD47+AR47</f>
        <v/>
      </c>
      <c r="I47" s="856" t="n"/>
      <c r="J47" s="506">
        <f>BF47+BR47+CD47</f>
        <v/>
      </c>
      <c r="K47" s="856" t="n"/>
      <c r="L47" s="506">
        <f>BH47+BT47+CF47</f>
        <v/>
      </c>
      <c r="M47" s="856" t="n"/>
      <c r="N47" s="515" t="n">
        <v>0</v>
      </c>
      <c r="O47" s="856" t="n"/>
      <c r="P47" s="515">
        <f>SUM(R47:AA47)</f>
        <v/>
      </c>
      <c r="Q47" s="856" t="n"/>
      <c r="R47" s="227" t="n"/>
      <c r="S47" s="857" t="n"/>
      <c r="T47" s="227" t="n"/>
      <c r="U47" s="857" t="n"/>
      <c r="V47" s="227" t="n"/>
      <c r="W47" s="857" t="n"/>
      <c r="X47" s="227" t="n"/>
      <c r="Y47" s="857" t="n"/>
      <c r="Z47" s="227" t="n"/>
      <c r="AA47" s="857" t="n"/>
      <c r="AB47" s="515" t="n">
        <v>0</v>
      </c>
      <c r="AC47" s="856" t="n"/>
      <c r="AD47" s="515" t="n">
        <v>0</v>
      </c>
      <c r="AE47" s="856" t="n"/>
      <c r="AF47" s="227" t="n"/>
      <c r="AG47" s="857" t="n"/>
      <c r="AH47" s="227" t="n"/>
      <c r="AI47" s="857" t="n"/>
      <c r="AJ47" s="227" t="n"/>
      <c r="AK47" s="857" t="n"/>
      <c r="AL47" s="227" t="n"/>
      <c r="AM47" s="857" t="n"/>
      <c r="AN47" s="227" t="n"/>
      <c r="AO47" s="857" t="n"/>
      <c r="AP47" s="515" t="n">
        <v>0</v>
      </c>
      <c r="AQ47" s="856" t="n"/>
      <c r="AR47" s="515" t="n">
        <v>0</v>
      </c>
      <c r="AS47" s="856" t="n"/>
      <c r="AT47" s="227" t="n"/>
      <c r="AU47" s="857" t="n"/>
      <c r="AV47" s="227" t="n"/>
      <c r="AW47" s="857" t="n"/>
      <c r="AX47" s="227" t="n"/>
      <c r="AY47" s="857" t="n"/>
      <c r="AZ47" s="227" t="n"/>
      <c r="BA47" s="857" t="n"/>
      <c r="BB47" s="227" t="n"/>
      <c r="BC47" s="857" t="n"/>
      <c r="BD47" s="227" t="n"/>
      <c r="BE47" s="857" t="n"/>
      <c r="BF47" s="515" t="n">
        <v>0</v>
      </c>
      <c r="BG47" s="856" t="n"/>
      <c r="BH47" s="515" t="n">
        <v>0</v>
      </c>
      <c r="BI47" s="856" t="n"/>
      <c r="BJ47" s="227" t="n"/>
      <c r="BK47" s="857" t="n"/>
      <c r="BL47" s="227" t="n"/>
      <c r="BM47" s="857" t="n"/>
      <c r="BN47" s="227" t="n"/>
      <c r="BO47" s="857" t="n"/>
      <c r="BP47" s="227" t="n"/>
      <c r="BQ47" s="857" t="n"/>
      <c r="BR47" s="515" t="n">
        <v>0</v>
      </c>
      <c r="BS47" s="856" t="n"/>
      <c r="BT47" s="515" t="n">
        <v>0</v>
      </c>
      <c r="BU47" s="856" t="n"/>
      <c r="BV47" s="227" t="n"/>
      <c r="BW47" s="857" t="n"/>
      <c r="BX47" s="227" t="n"/>
      <c r="BY47" s="857" t="n"/>
      <c r="BZ47" s="227" t="n"/>
      <c r="CA47" s="857" t="n"/>
      <c r="CB47" s="227" t="n"/>
      <c r="CC47" s="857" t="n"/>
      <c r="CD47" s="227" t="n">
        <v>0</v>
      </c>
      <c r="CE47" s="857" t="n"/>
      <c r="CF47" s="227" t="n">
        <v>0</v>
      </c>
      <c r="CG47" s="857" t="n"/>
      <c r="CH47" s="838" t="n"/>
      <c r="CI47" s="838" t="n"/>
      <c r="CJ47" s="838" t="n"/>
      <c r="CK47" s="838" t="n"/>
      <c r="CL47" s="838" t="n"/>
      <c r="CM47" s="838" t="n"/>
      <c r="CN47" s="838" t="n"/>
      <c r="CO47" s="838" t="n"/>
      <c r="CP47" s="838" t="n"/>
      <c r="CQ47" s="838" t="n"/>
    </row>
    <row r="48">
      <c r="A48" s="516" t="inlineStr">
        <is>
          <t>Вебинар</t>
        </is>
      </c>
      <c r="B48" s="505">
        <f>SUM(N48,AB48,AP48,BF48,BR48,CD48)</f>
        <v/>
      </c>
      <c r="C48" s="856" t="n"/>
      <c r="D48" s="505">
        <f>SUM(P48,AD48,AR48,BH48,BT48,CF48)</f>
        <v/>
      </c>
      <c r="E48" s="856" t="n"/>
      <c r="F48" s="506">
        <f>N48+AB48+AP48</f>
        <v/>
      </c>
      <c r="G48" s="856" t="n"/>
      <c r="H48" s="506">
        <f>P48+AD48+AR48</f>
        <v/>
      </c>
      <c r="I48" s="856" t="n"/>
      <c r="J48" s="506">
        <f>BF48+BR48+CD48</f>
        <v/>
      </c>
      <c r="K48" s="856" t="n"/>
      <c r="L48" s="506">
        <f>BH48+BT48+CF48</f>
        <v/>
      </c>
      <c r="M48" s="856" t="n"/>
      <c r="N48" s="515" t="n">
        <v>2300</v>
      </c>
      <c r="O48" s="856" t="n"/>
      <c r="P48" s="515">
        <f>SUM(R48:AA48)</f>
        <v/>
      </c>
      <c r="Q48" s="856" t="n"/>
      <c r="R48" s="227" t="n"/>
      <c r="S48" s="857" t="n"/>
      <c r="T48" s="227" t="n"/>
      <c r="U48" s="857" t="n"/>
      <c r="V48" s="227" t="n"/>
      <c r="W48" s="857" t="n"/>
      <c r="X48" s="227" t="n"/>
      <c r="Y48" s="857" t="n"/>
      <c r="Z48" s="227" t="n"/>
      <c r="AA48" s="857" t="n"/>
      <c r="AB48" s="226" t="n"/>
      <c r="AC48" s="857" t="n"/>
      <c r="AD48" s="227" t="n"/>
      <c r="AE48" s="857" t="n"/>
      <c r="AF48" s="509" t="n"/>
      <c r="AG48" s="509" t="n"/>
      <c r="AH48" s="509" t="n"/>
      <c r="AI48" s="509" t="n"/>
      <c r="AJ48" s="509" t="n"/>
      <c r="AK48" s="509" t="n"/>
      <c r="AL48" s="509" t="n"/>
      <c r="AM48" s="509" t="n"/>
      <c r="AN48" s="509" t="n"/>
      <c r="AO48" s="509" t="n"/>
      <c r="AP48" s="226" t="n"/>
      <c r="AQ48" s="226" t="n"/>
      <c r="AR48" s="227" t="n"/>
      <c r="AS48" s="227" t="n"/>
      <c r="AT48" s="509" t="n"/>
      <c r="AU48" s="509" t="n"/>
      <c r="AV48" s="509" t="n"/>
      <c r="AW48" s="509" t="n"/>
      <c r="AX48" s="509" t="n"/>
      <c r="AY48" s="509" t="n"/>
      <c r="AZ48" s="509" t="n"/>
      <c r="BA48" s="509" t="n"/>
      <c r="BB48" s="509" t="n"/>
      <c r="BC48" s="509" t="n"/>
      <c r="BD48" s="509" t="n"/>
      <c r="BE48" s="509" t="n"/>
      <c r="BF48" s="226" t="n"/>
      <c r="BG48" s="226" t="n"/>
      <c r="BH48" s="227" t="n"/>
      <c r="BI48" s="227" t="n"/>
      <c r="BJ48" s="509" t="n"/>
      <c r="BK48" s="509" t="n"/>
      <c r="BL48" s="509" t="n"/>
      <c r="BM48" s="509" t="n"/>
      <c r="BN48" s="509" t="n"/>
      <c r="BO48" s="509" t="n"/>
      <c r="BP48" s="509" t="n"/>
      <c r="BQ48" s="509" t="n"/>
      <c r="BR48" s="226" t="n"/>
      <c r="BS48" s="226" t="n"/>
      <c r="BT48" s="228" t="n"/>
      <c r="BU48" s="228" t="n"/>
      <c r="BV48" s="509" t="n"/>
      <c r="BW48" s="509" t="n"/>
      <c r="BX48" s="509" t="n"/>
      <c r="BY48" s="509" t="n"/>
      <c r="BZ48" s="509" t="n"/>
      <c r="CA48" s="509" t="n"/>
      <c r="CB48" s="509" t="n"/>
      <c r="CC48" s="842" t="n"/>
      <c r="CD48" s="226" t="n"/>
      <c r="CE48" s="226" t="n"/>
      <c r="CF48" s="227" t="n"/>
      <c r="CG48" s="227" t="n"/>
      <c r="CH48" s="838" t="n"/>
      <c r="CI48" s="838" t="n"/>
      <c r="CJ48" s="838" t="n"/>
      <c r="CK48" s="838" t="n"/>
      <c r="CL48" s="838" t="n"/>
      <c r="CM48" s="838" t="n"/>
      <c r="CN48" s="838" t="n"/>
      <c r="CO48" s="838" t="n"/>
      <c r="CP48" s="838" t="n"/>
      <c r="CQ48" s="838" t="n"/>
    </row>
    <row r="49">
      <c r="A49" s="516" t="inlineStr">
        <is>
          <t>Tadviser</t>
        </is>
      </c>
      <c r="B49" s="505">
        <f>SUM(N49,AB49,AP49,BF49,BR49,CD49)</f>
        <v/>
      </c>
      <c r="C49" s="856" t="n"/>
      <c r="D49" s="505">
        <f>SUM(P49,AD49,AR49,BH49,BT49,CF49)</f>
        <v/>
      </c>
      <c r="E49" s="856" t="n"/>
      <c r="F49" s="506">
        <f>N49+AB49+AP49</f>
        <v/>
      </c>
      <c r="G49" s="856" t="n"/>
      <c r="H49" s="506">
        <f>P49+AD49+AR49</f>
        <v/>
      </c>
      <c r="I49" s="856" t="n"/>
      <c r="J49" s="506">
        <f>BF49+BR49+CD49</f>
        <v/>
      </c>
      <c r="K49" s="856" t="n"/>
      <c r="L49" s="506">
        <f>BH49+BT49+CF49</f>
        <v/>
      </c>
      <c r="M49" s="856" t="n"/>
      <c r="N49" s="515" t="n">
        <v>0</v>
      </c>
      <c r="O49" s="856" t="n"/>
      <c r="P49" s="515">
        <f>SUM(R49:AA49)</f>
        <v/>
      </c>
      <c r="Q49" s="856" t="n"/>
      <c r="R49" s="227" t="n"/>
      <c r="S49" s="857" t="n"/>
      <c r="T49" s="227" t="n"/>
      <c r="U49" s="857" t="n"/>
      <c r="V49" s="227" t="n"/>
      <c r="W49" s="857" t="n"/>
      <c r="X49" s="445" t="n"/>
      <c r="Y49" s="861" t="n"/>
      <c r="Z49" s="227" t="n"/>
      <c r="AA49" s="857" t="n"/>
      <c r="AB49" s="515" t="n">
        <v>0</v>
      </c>
      <c r="AC49" s="856" t="n"/>
      <c r="AD49" s="515" t="n">
        <v>0</v>
      </c>
      <c r="AE49" s="856" t="n"/>
      <c r="AF49" s="544" t="n"/>
      <c r="AG49" s="544" t="n"/>
      <c r="AH49" s="544" t="n"/>
      <c r="AI49" s="544" t="n"/>
      <c r="AJ49" s="544" t="n"/>
      <c r="AK49" s="544" t="n"/>
      <c r="AL49" s="544" t="n"/>
      <c r="AM49" s="544" t="n"/>
      <c r="AN49" s="544" t="n"/>
      <c r="AO49" s="544" t="n"/>
      <c r="AP49" s="515" t="n">
        <v>0</v>
      </c>
      <c r="AQ49" s="856" t="n"/>
      <c r="AR49" s="515" t="n">
        <v>0</v>
      </c>
      <c r="AS49" s="856" t="n"/>
      <c r="AT49" s="544" t="n"/>
      <c r="AU49" s="544" t="n"/>
      <c r="AV49" s="544" t="n"/>
      <c r="AW49" s="544" t="n"/>
      <c r="AX49" s="544" t="n"/>
      <c r="AY49" s="544" t="n"/>
      <c r="AZ49" s="544" t="n"/>
      <c r="BA49" s="544" t="n"/>
      <c r="BB49" s="544" t="n"/>
      <c r="BC49" s="544" t="n"/>
      <c r="BD49" s="544" t="n"/>
      <c r="BE49" s="544" t="n"/>
      <c r="BF49" s="515" t="n">
        <v>0</v>
      </c>
      <c r="BG49" s="856" t="n"/>
      <c r="BH49" s="515" t="n">
        <v>0</v>
      </c>
      <c r="BI49" s="856" t="n"/>
      <c r="BJ49" s="544" t="n"/>
      <c r="BK49" s="544" t="n"/>
      <c r="BL49" s="544" t="n"/>
      <c r="BM49" s="544" t="n"/>
      <c r="BN49" s="544" t="n"/>
      <c r="BO49" s="544" t="n"/>
      <c r="BP49" s="544" t="n"/>
      <c r="BQ49" s="544" t="n"/>
      <c r="BR49" s="515" t="n">
        <v>0</v>
      </c>
      <c r="BS49" s="856" t="n"/>
      <c r="BT49" s="510" t="n">
        <v>0</v>
      </c>
      <c r="BU49" s="856" t="n"/>
      <c r="BV49" s="544" t="n"/>
      <c r="BW49" s="544" t="n"/>
      <c r="BX49" s="544" t="n"/>
      <c r="BY49" s="544" t="n"/>
      <c r="BZ49" s="544" t="n"/>
      <c r="CA49" s="544" t="n"/>
      <c r="CB49" s="544" t="n"/>
      <c r="CC49" s="843" t="n"/>
      <c r="CD49" s="446" t="n">
        <v>0</v>
      </c>
      <c r="CE49" s="861" t="n"/>
      <c r="CF49" s="227" t="n">
        <v>0</v>
      </c>
      <c r="CG49" s="857" t="n"/>
      <c r="CH49" s="844" t="n"/>
      <c r="CI49" s="844" t="n"/>
      <c r="CJ49" s="844" t="n"/>
      <c r="CK49" s="844" t="n"/>
      <c r="CL49" s="844" t="n"/>
      <c r="CM49" s="844" t="n"/>
      <c r="CN49" s="844" t="n"/>
      <c r="CO49" s="844" t="n"/>
      <c r="CP49" s="844" t="n"/>
      <c r="CQ49" s="844" t="n"/>
    </row>
    <row r="50" ht="27.75" customHeight="1" s="414">
      <c r="A50" s="519" t="n"/>
      <c r="B50" s="455" t="inlineStr">
        <is>
          <t>Квота</t>
        </is>
      </c>
      <c r="C50" s="856" t="n"/>
      <c r="D50" s="456" t="inlineStr">
        <is>
          <t>Факт</t>
        </is>
      </c>
      <c r="E50" s="856" t="n"/>
      <c r="F50" s="455" t="inlineStr">
        <is>
          <t>Квота</t>
        </is>
      </c>
      <c r="G50" s="856" t="n"/>
      <c r="H50" s="456" t="inlineStr">
        <is>
          <t>Факт</t>
        </is>
      </c>
      <c r="I50" s="856" t="n"/>
      <c r="J50" s="455" t="inlineStr">
        <is>
          <t>Квота</t>
        </is>
      </c>
      <c r="K50" s="856" t="n"/>
      <c r="L50" s="456" t="inlineStr">
        <is>
          <t>Факт</t>
        </is>
      </c>
      <c r="M50" s="856" t="n"/>
      <c r="N50" s="455" t="inlineStr">
        <is>
          <t>Квота</t>
        </is>
      </c>
      <c r="O50" s="856" t="n"/>
      <c r="P50" s="456" t="inlineStr">
        <is>
          <t>Факт</t>
        </is>
      </c>
      <c r="Q50" s="856" t="n"/>
      <c r="R50" s="457" t="inlineStr">
        <is>
          <t>30.06 - 06.07</t>
        </is>
      </c>
      <c r="S50" s="856" t="n"/>
      <c r="T50" s="457" t="inlineStr">
        <is>
          <t>07.07 - 13.07</t>
        </is>
      </c>
      <c r="U50" s="856" t="n"/>
      <c r="V50" s="457" t="inlineStr">
        <is>
          <t>14.07 - 20.07</t>
        </is>
      </c>
      <c r="W50" s="856" t="n"/>
      <c r="X50" s="457" t="inlineStr">
        <is>
          <t>21.07 - 27.07</t>
        </is>
      </c>
      <c r="Y50" s="856" t="n"/>
      <c r="Z50" s="457" t="inlineStr">
        <is>
          <t>28.07 - 03.08</t>
        </is>
      </c>
      <c r="AA50" s="856" t="n"/>
      <c r="AB50" s="455" t="inlineStr">
        <is>
          <t>Квота</t>
        </is>
      </c>
      <c r="AC50" s="856" t="n"/>
      <c r="AD50" s="456" t="inlineStr">
        <is>
          <t>Факт</t>
        </is>
      </c>
      <c r="AE50" s="856" t="n"/>
      <c r="AF50" s="457" t="inlineStr">
        <is>
          <t>01.08 - 04.08</t>
        </is>
      </c>
      <c r="AG50" s="856" t="n"/>
      <c r="AH50" s="457" t="inlineStr">
        <is>
          <t>05.08 - 11.08</t>
        </is>
      </c>
      <c r="AI50" s="856" t="n"/>
      <c r="AJ50" s="457" t="inlineStr">
        <is>
          <t>12.08 - 18.08</t>
        </is>
      </c>
      <c r="AK50" s="856" t="n"/>
      <c r="AL50" s="457" t="inlineStr">
        <is>
          <t>19.08 - 25.08</t>
        </is>
      </c>
      <c r="AM50" s="856" t="n"/>
      <c r="AN50" s="457" t="inlineStr">
        <is>
          <t>26.08 - 31.08</t>
        </is>
      </c>
      <c r="AO50" s="856" t="n"/>
      <c r="AP50" s="455" t="inlineStr">
        <is>
          <t>Квота</t>
        </is>
      </c>
      <c r="AQ50" s="856" t="n"/>
      <c r="AR50" s="456" t="inlineStr">
        <is>
          <t>Факт</t>
        </is>
      </c>
      <c r="AS50" s="856" t="n"/>
      <c r="AT50" s="459" t="n">
        <v>45901</v>
      </c>
      <c r="AU50" s="856" t="n"/>
      <c r="AV50" s="457" t="inlineStr">
        <is>
          <t>02.09 - 08.09</t>
        </is>
      </c>
      <c r="AW50" s="856" t="n"/>
      <c r="AX50" s="457" t="inlineStr">
        <is>
          <t>09.09 - 15.09</t>
        </is>
      </c>
      <c r="AY50" s="856" t="n"/>
      <c r="AZ50" s="457" t="inlineStr">
        <is>
          <t>16.09 - 22.09</t>
        </is>
      </c>
      <c r="BA50" s="856" t="n"/>
      <c r="BB50" s="457" t="inlineStr">
        <is>
          <t>23.09 - 29.09</t>
        </is>
      </c>
      <c r="BC50" s="856" t="n"/>
      <c r="BD50" s="459" t="n">
        <v>45930</v>
      </c>
      <c r="BE50" s="856" t="n"/>
      <c r="BF50" s="455" t="inlineStr">
        <is>
          <t>Квота</t>
        </is>
      </c>
      <c r="BG50" s="856" t="n"/>
      <c r="BH50" s="456" t="inlineStr">
        <is>
          <t>Факт</t>
        </is>
      </c>
      <c r="BI50" s="856" t="n"/>
      <c r="BJ50" s="457" t="inlineStr">
        <is>
          <t>01.10 - 06.10</t>
        </is>
      </c>
      <c r="BK50" s="856" t="n"/>
      <c r="BL50" s="457" t="inlineStr">
        <is>
          <t>07.10 - 13.10</t>
        </is>
      </c>
      <c r="BM50" s="856" t="n"/>
      <c r="BN50" s="457" t="inlineStr">
        <is>
          <t>14.10 - 20.10</t>
        </is>
      </c>
      <c r="BO50" s="856" t="n"/>
      <c r="BP50" s="457" t="inlineStr">
        <is>
          <t>21.10 - 27.10</t>
        </is>
      </c>
      <c r="BQ50" s="856" t="n"/>
      <c r="BR50" s="455" t="inlineStr">
        <is>
          <t>Квота</t>
        </is>
      </c>
      <c r="BS50" s="856" t="n"/>
      <c r="BT50" s="456" t="inlineStr">
        <is>
          <t>Факт</t>
        </is>
      </c>
      <c r="BU50" s="856" t="n"/>
      <c r="BV50" s="457" t="inlineStr">
        <is>
          <t>01.11 - 03.11</t>
        </is>
      </c>
      <c r="BW50" s="856" t="n"/>
      <c r="BX50" s="457" t="inlineStr">
        <is>
          <t>04.11 - 10.11</t>
        </is>
      </c>
      <c r="BY50" s="856" t="n"/>
      <c r="BZ50" s="457" t="inlineStr">
        <is>
          <t>11.11 - 17.11</t>
        </is>
      </c>
      <c r="CA50" s="856" t="n"/>
      <c r="CB50" s="457" t="inlineStr">
        <is>
          <t>18.11 - 24.11</t>
        </is>
      </c>
      <c r="CC50" s="856" t="n"/>
      <c r="CD50" s="51" t="inlineStr">
        <is>
          <t>Квота</t>
        </is>
      </c>
      <c r="CE50" s="859" t="n"/>
      <c r="CF50" s="418" t="inlineStr">
        <is>
          <t>Факт</t>
        </is>
      </c>
      <c r="CG50" s="857" t="n"/>
      <c r="CH50" s="838" t="n"/>
      <c r="CI50" s="838" t="n"/>
      <c r="CJ50" s="838" t="n"/>
      <c r="CK50" s="838" t="n"/>
      <c r="CL50" s="838" t="n"/>
      <c r="CM50" s="838" t="n"/>
      <c r="CN50" s="838" t="n"/>
      <c r="CO50" s="838" t="n"/>
      <c r="CP50" s="838" t="n"/>
      <c r="CQ50" s="838" t="n"/>
    </row>
    <row r="51" ht="22.5" customHeight="1" s="414">
      <c r="A51" s="520" t="inlineStr">
        <is>
          <t>Всего на ФОТ:</t>
        </is>
      </c>
      <c r="B51" s="505">
        <f>SUM(B52:C53)</f>
        <v/>
      </c>
      <c r="C51" s="856" t="n"/>
      <c r="D51" s="505">
        <f>D53+D52</f>
        <v/>
      </c>
      <c r="E51" s="856" t="n"/>
      <c r="F51" s="505">
        <f>F53+F52</f>
        <v/>
      </c>
      <c r="G51" s="856" t="n"/>
      <c r="H51" s="505">
        <f>H53+H52</f>
        <v/>
      </c>
      <c r="I51" s="856" t="n"/>
      <c r="J51" s="505">
        <f>J53+J52</f>
        <v/>
      </c>
      <c r="K51" s="856" t="n"/>
      <c r="L51" s="505">
        <f>L53+L52</f>
        <v/>
      </c>
      <c r="M51" s="856" t="n"/>
      <c r="N51" s="521">
        <f>N53+N52</f>
        <v/>
      </c>
      <c r="O51" s="856" t="n"/>
      <c r="P51" s="521">
        <f>P53+P52</f>
        <v/>
      </c>
      <c r="Q51" s="856" t="n"/>
      <c r="R51" s="521">
        <f>R53+R52</f>
        <v/>
      </c>
      <c r="S51" s="856" t="n"/>
      <c r="T51" s="521">
        <f>T53+T52</f>
        <v/>
      </c>
      <c r="U51" s="856" t="n"/>
      <c r="V51" s="521">
        <f>V53+V52</f>
        <v/>
      </c>
      <c r="W51" s="856" t="n"/>
      <c r="X51" s="521">
        <f>X53+X52</f>
        <v/>
      </c>
      <c r="Y51" s="856" t="n"/>
      <c r="Z51" s="521">
        <f>Z53+Z52</f>
        <v/>
      </c>
      <c r="AA51" s="856" t="n"/>
      <c r="AB51" s="521">
        <f>AB53+AB52</f>
        <v/>
      </c>
      <c r="AC51" s="856" t="n"/>
      <c r="AD51" s="521">
        <f>AD53+AD52</f>
        <v/>
      </c>
      <c r="AE51" s="856" t="n"/>
      <c r="AF51" s="521">
        <f>AF53+AF52</f>
        <v/>
      </c>
      <c r="AG51" s="856" t="n"/>
      <c r="AH51" s="521">
        <f>AH53+AH52</f>
        <v/>
      </c>
      <c r="AI51" s="856" t="n"/>
      <c r="AJ51" s="521">
        <f>AJ53+AJ52</f>
        <v/>
      </c>
      <c r="AK51" s="856" t="n"/>
      <c r="AL51" s="521">
        <f>AL53+AL52</f>
        <v/>
      </c>
      <c r="AM51" s="856" t="n"/>
      <c r="AN51" s="521">
        <f>AN53+AN52</f>
        <v/>
      </c>
      <c r="AO51" s="856" t="n"/>
      <c r="AP51" s="521">
        <f>AP53+AP52</f>
        <v/>
      </c>
      <c r="AQ51" s="856" t="n"/>
      <c r="AR51" s="521">
        <f>AR53+AR52</f>
        <v/>
      </c>
      <c r="AS51" s="856" t="n"/>
      <c r="AT51" s="521">
        <f>AT53+AT52</f>
        <v/>
      </c>
      <c r="AU51" s="856" t="n"/>
      <c r="AV51" s="521">
        <f>AV53+AV52</f>
        <v/>
      </c>
      <c r="AW51" s="856" t="n"/>
      <c r="AX51" s="521">
        <f>AX53+AX52</f>
        <v/>
      </c>
      <c r="AY51" s="856" t="n"/>
      <c r="AZ51" s="521">
        <f>AZ53+AZ52</f>
        <v/>
      </c>
      <c r="BA51" s="856" t="n"/>
      <c r="BB51" s="521">
        <f>BB53+BB52</f>
        <v/>
      </c>
      <c r="BC51" s="856" t="n"/>
      <c r="BD51" s="521">
        <f>BD53+BD52</f>
        <v/>
      </c>
      <c r="BE51" s="856" t="n"/>
      <c r="BF51" s="521">
        <f>BF53+BF52</f>
        <v/>
      </c>
      <c r="BG51" s="856" t="n"/>
      <c r="BH51" s="521">
        <f>BH53+BH52</f>
        <v/>
      </c>
      <c r="BI51" s="856" t="n"/>
      <c r="BJ51" s="521">
        <f>BJ53+BJ52</f>
        <v/>
      </c>
      <c r="BK51" s="856" t="n"/>
      <c r="BL51" s="521">
        <f>BL53+BL52</f>
        <v/>
      </c>
      <c r="BM51" s="856" t="n"/>
      <c r="BN51" s="521">
        <f>BN53+BN52</f>
        <v/>
      </c>
      <c r="BO51" s="856" t="n"/>
      <c r="BP51" s="521">
        <f>BP53+BP52</f>
        <v/>
      </c>
      <c r="BQ51" s="856" t="n"/>
      <c r="BR51" s="521">
        <f>BR53+BR52</f>
        <v/>
      </c>
      <c r="BS51" s="856" t="n"/>
      <c r="BT51" s="521">
        <f>BT53+BT52</f>
        <v/>
      </c>
      <c r="BU51" s="856" t="n"/>
      <c r="BV51" s="521">
        <f>BV53+BV52</f>
        <v/>
      </c>
      <c r="BW51" s="856" t="n"/>
      <c r="BX51" s="521">
        <f>BX53+BX52</f>
        <v/>
      </c>
      <c r="BY51" s="856" t="n"/>
      <c r="BZ51" s="521">
        <f>BZ53+BZ52</f>
        <v/>
      </c>
      <c r="CA51" s="856" t="n"/>
      <c r="CB51" s="521">
        <f>CB53+CB52</f>
        <v/>
      </c>
      <c r="CC51" s="856" t="n"/>
      <c r="CD51" s="438">
        <f>CD53+CD52</f>
        <v/>
      </c>
      <c r="CE51" s="857" t="n"/>
      <c r="CF51" s="438">
        <f>CF53+CF52</f>
        <v/>
      </c>
      <c r="CG51" s="857" t="n"/>
      <c r="CH51" s="838" t="n"/>
      <c r="CI51" s="859" t="n"/>
      <c r="CJ51" s="838" t="n"/>
      <c r="CK51" s="838" t="n"/>
      <c r="CL51" s="838" t="n"/>
      <c r="CM51" s="838" t="n"/>
      <c r="CN51" s="838" t="n"/>
      <c r="CO51" s="838" t="n"/>
      <c r="CP51" s="838" t="n"/>
      <c r="CQ51" s="838" t="n"/>
    </row>
    <row r="52" ht="22.5" customHeight="1" s="414">
      <c r="A52" s="504" t="inlineStr">
        <is>
          <t>Фикс</t>
        </is>
      </c>
      <c r="B52" s="505">
        <f>SUM(N52,AB52,AP52,BF52,BR52,CD52)</f>
        <v/>
      </c>
      <c r="C52" s="856" t="n"/>
      <c r="D52" s="505">
        <f>SUM(P52,AD52,AR52,BH52,BT52,CF52)</f>
        <v/>
      </c>
      <c r="E52" s="856" t="n"/>
      <c r="F52" s="505">
        <f>N52+AB52+AP52</f>
        <v/>
      </c>
      <c r="G52" s="856" t="n"/>
      <c r="H52" s="437" t="n"/>
      <c r="I52" s="857" t="n"/>
      <c r="J52" s="505">
        <f>BF52+BR52+CD52</f>
        <v/>
      </c>
      <c r="K52" s="856" t="n"/>
      <c r="L52" s="437" t="n"/>
      <c r="M52" s="857" t="n"/>
      <c r="N52" s="515" t="n">
        <v>520000</v>
      </c>
      <c r="O52" s="856" t="n"/>
      <c r="P52" s="515" t="n">
        <v>520000</v>
      </c>
      <c r="Q52" s="856" t="n"/>
      <c r="R52" s="227" t="n"/>
      <c r="S52" s="857" t="n"/>
      <c r="T52" s="227" t="n"/>
      <c r="U52" s="857" t="n"/>
      <c r="V52" s="227" t="n"/>
      <c r="W52" s="857" t="n"/>
      <c r="X52" s="227" t="n"/>
      <c r="Y52" s="857" t="n"/>
      <c r="Z52" s="227" t="n"/>
      <c r="AA52" s="857" t="n"/>
      <c r="AB52" s="515" t="n">
        <v>520000</v>
      </c>
      <c r="AC52" s="856" t="n"/>
      <c r="AD52" s="227" t="n"/>
      <c r="AE52" s="857" t="n"/>
      <c r="AF52" s="227" t="n"/>
      <c r="AG52" s="857" t="n"/>
      <c r="AH52" s="227" t="n"/>
      <c r="AI52" s="857" t="n"/>
      <c r="AJ52" s="227" t="n"/>
      <c r="AK52" s="857" t="n"/>
      <c r="AL52" s="227" t="n"/>
      <c r="AM52" s="857" t="n"/>
      <c r="AN52" s="227" t="n"/>
      <c r="AO52" s="857" t="n"/>
      <c r="AP52" s="515" t="n">
        <v>520000</v>
      </c>
      <c r="AQ52" s="856" t="n"/>
      <c r="AR52" s="227" t="n"/>
      <c r="AS52" s="857" t="n"/>
      <c r="AT52" s="227" t="n"/>
      <c r="AU52" s="857" t="n"/>
      <c r="AV52" s="227" t="n"/>
      <c r="AW52" s="857" t="n"/>
      <c r="AX52" s="227" t="n"/>
      <c r="AY52" s="857" t="n"/>
      <c r="AZ52" s="227" t="n"/>
      <c r="BA52" s="857" t="n"/>
      <c r="BB52" s="227" t="n"/>
      <c r="BC52" s="857" t="n"/>
      <c r="BD52" s="227" t="n"/>
      <c r="BE52" s="857" t="n"/>
      <c r="BF52" s="515" t="n">
        <v>520000</v>
      </c>
      <c r="BG52" s="856" t="n"/>
      <c r="BH52" s="227" t="n"/>
      <c r="BI52" s="857" t="n"/>
      <c r="BJ52" s="227" t="n"/>
      <c r="BK52" s="857" t="n"/>
      <c r="BL52" s="227" t="n"/>
      <c r="BM52" s="857" t="n"/>
      <c r="BN52" s="227" t="n"/>
      <c r="BO52" s="857" t="n"/>
      <c r="BP52" s="227" t="n"/>
      <c r="BQ52" s="857" t="n"/>
      <c r="BR52" s="515" t="n">
        <v>520000</v>
      </c>
      <c r="BS52" s="856" t="n"/>
      <c r="BT52" s="227" t="n"/>
      <c r="BU52" s="857" t="n"/>
      <c r="BV52" s="227" t="n"/>
      <c r="BW52" s="857" t="n"/>
      <c r="BX52" s="227" t="n"/>
      <c r="BY52" s="857" t="n"/>
      <c r="BZ52" s="227" t="n"/>
      <c r="CA52" s="857" t="n"/>
      <c r="CB52" s="227" t="n"/>
      <c r="CC52" s="857" t="n"/>
      <c r="CD52" s="227" t="n">
        <v>520000</v>
      </c>
      <c r="CE52" s="857" t="n"/>
      <c r="CF52" s="227" t="n"/>
      <c r="CG52" s="857" t="n"/>
      <c r="CH52" s="834" t="n"/>
      <c r="CI52" s="859" t="n"/>
      <c r="CJ52" s="834" t="n"/>
      <c r="CK52" s="834" t="n"/>
      <c r="CL52" s="834" t="n"/>
      <c r="CM52" s="834" t="n"/>
      <c r="CN52" s="834" t="n"/>
      <c r="CO52" s="834" t="n"/>
      <c r="CP52" s="834" t="n"/>
      <c r="CQ52" s="834" t="n"/>
    </row>
    <row r="53" ht="22.5" customHeight="1" s="414">
      <c r="A53" s="504" t="inlineStr">
        <is>
          <t>KPI</t>
        </is>
      </c>
      <c r="B53" s="505">
        <f>SUM(N53,AB53,AP53,BF53,BR53,CD53)</f>
        <v/>
      </c>
      <c r="C53" s="856" t="n"/>
      <c r="D53" s="505">
        <f>SUM(P53,AD53,AR53,BH53,BT53,CF53)</f>
        <v/>
      </c>
      <c r="E53" s="856" t="n"/>
      <c r="F53" s="505">
        <f>N53+AB53+AP53</f>
        <v/>
      </c>
      <c r="G53" s="856" t="n"/>
      <c r="H53" s="505">
        <f>P53+AD53+AR53</f>
        <v/>
      </c>
      <c r="I53" s="856" t="n"/>
      <c r="J53" s="505">
        <f>BF53+BR53+CD53</f>
        <v/>
      </c>
      <c r="K53" s="856" t="n"/>
      <c r="L53" s="505">
        <f>BH53+BT53+CF53</f>
        <v/>
      </c>
      <c r="M53" s="856" t="n"/>
      <c r="N53" s="515" t="n">
        <v>0</v>
      </c>
      <c r="O53" s="856" t="n"/>
      <c r="P53" s="515" t="n">
        <v>0</v>
      </c>
      <c r="Q53" s="856" t="n"/>
      <c r="R53" s="515" t="n">
        <v>0</v>
      </c>
      <c r="S53" s="856" t="n"/>
      <c r="T53" s="515" t="n">
        <v>0</v>
      </c>
      <c r="U53" s="856" t="n"/>
      <c r="V53" s="515" t="n">
        <v>0</v>
      </c>
      <c r="W53" s="856" t="n"/>
      <c r="X53" s="515" t="n">
        <v>0</v>
      </c>
      <c r="Y53" s="856" t="n"/>
      <c r="Z53" s="515" t="n">
        <v>0</v>
      </c>
      <c r="AA53" s="856" t="n"/>
      <c r="AB53" s="515" t="n">
        <v>0</v>
      </c>
      <c r="AC53" s="856" t="n"/>
      <c r="AD53" s="515" t="n">
        <v>0</v>
      </c>
      <c r="AE53" s="856" t="n"/>
      <c r="AF53" s="515" t="n">
        <v>0</v>
      </c>
      <c r="AG53" s="856" t="n"/>
      <c r="AH53" s="515" t="n">
        <v>0</v>
      </c>
      <c r="AI53" s="856" t="n"/>
      <c r="AJ53" s="515" t="n">
        <v>0</v>
      </c>
      <c r="AK53" s="856" t="n"/>
      <c r="AL53" s="515" t="n">
        <v>0</v>
      </c>
      <c r="AM53" s="856" t="n"/>
      <c r="AN53" s="515" t="n">
        <v>0</v>
      </c>
      <c r="AO53" s="856" t="n"/>
      <c r="AP53" s="515" t="n">
        <v>0</v>
      </c>
      <c r="AQ53" s="856" t="n"/>
      <c r="AR53" s="515" t="n">
        <v>0</v>
      </c>
      <c r="AS53" s="856" t="n"/>
      <c r="AT53" s="515" t="n">
        <v>0</v>
      </c>
      <c r="AU53" s="856" t="n"/>
      <c r="AV53" s="515" t="n">
        <v>0</v>
      </c>
      <c r="AW53" s="856" t="n"/>
      <c r="AX53" s="515" t="n">
        <v>0</v>
      </c>
      <c r="AY53" s="856" t="n"/>
      <c r="AZ53" s="515" t="n">
        <v>0</v>
      </c>
      <c r="BA53" s="856" t="n"/>
      <c r="BB53" s="515" t="n">
        <v>0</v>
      </c>
      <c r="BC53" s="856" t="n"/>
      <c r="BD53" s="515" t="n">
        <v>0</v>
      </c>
      <c r="BE53" s="856" t="n"/>
      <c r="BF53" s="515" t="n">
        <v>0</v>
      </c>
      <c r="BG53" s="856" t="n"/>
      <c r="BH53" s="515" t="n">
        <v>0</v>
      </c>
      <c r="BI53" s="856" t="n"/>
      <c r="BJ53" s="226" t="n"/>
      <c r="BK53" s="857" t="n"/>
      <c r="BL53" s="226" t="n"/>
      <c r="BM53" s="857" t="n"/>
      <c r="BN53" s="226" t="n"/>
      <c r="BO53" s="857" t="n"/>
      <c r="BP53" s="226" t="n"/>
      <c r="BQ53" s="857" t="n"/>
      <c r="BR53" s="515" t="n">
        <v>0</v>
      </c>
      <c r="BS53" s="856" t="n"/>
      <c r="BT53" s="515" t="n">
        <v>0</v>
      </c>
      <c r="BU53" s="856" t="n"/>
      <c r="BV53" s="226" t="n"/>
      <c r="BW53" s="857" t="n"/>
      <c r="BX53" s="226" t="n"/>
      <c r="BY53" s="857" t="n"/>
      <c r="BZ53" s="226" t="n"/>
      <c r="CA53" s="857" t="n"/>
      <c r="CB53" s="226" t="n"/>
      <c r="CC53" s="857" t="n"/>
      <c r="CD53" s="226" t="n">
        <v>0</v>
      </c>
      <c r="CE53" s="857" t="n"/>
      <c r="CF53" s="226" t="n">
        <v>0</v>
      </c>
      <c r="CG53" s="857" t="n"/>
      <c r="CH53" s="834" t="n"/>
      <c r="CI53" s="859" t="n"/>
      <c r="CJ53" s="834" t="n"/>
      <c r="CK53" s="834" t="n"/>
      <c r="CL53" s="834" t="n"/>
      <c r="CM53" s="834" t="n"/>
      <c r="CN53" s="834" t="n"/>
      <c r="CO53" s="834" t="n"/>
      <c r="CP53" s="834" t="n"/>
      <c r="CQ53" s="834" t="n"/>
    </row>
    <row r="54">
      <c r="A54" s="519" t="n"/>
      <c r="B54" s="438" t="n"/>
      <c r="C54" s="857" t="n"/>
      <c r="D54" s="438" t="n"/>
      <c r="E54" s="857" t="n"/>
      <c r="F54" s="438" t="n"/>
      <c r="G54" s="857" t="n"/>
      <c r="H54" s="438" t="n"/>
      <c r="I54" s="857" t="n"/>
      <c r="J54" s="438" t="n"/>
      <c r="K54" s="857" t="n"/>
      <c r="L54" s="438" t="n"/>
      <c r="M54" s="857" t="n"/>
      <c r="N54" s="438" t="n"/>
      <c r="O54" s="857" t="n"/>
      <c r="P54" s="438" t="n"/>
      <c r="Q54" s="857" t="n"/>
      <c r="R54" s="438" t="n"/>
      <c r="S54" s="857" t="n"/>
      <c r="T54" s="438" t="n"/>
      <c r="U54" s="857" t="n"/>
      <c r="V54" s="438" t="n"/>
      <c r="W54" s="857" t="n"/>
      <c r="X54" s="438" t="n"/>
      <c r="Y54" s="857" t="n"/>
      <c r="Z54" s="438" t="n"/>
      <c r="AA54" s="857" t="n"/>
      <c r="AB54" s="438" t="n"/>
      <c r="AC54" s="857" t="n"/>
      <c r="AD54" s="438" t="n"/>
      <c r="AE54" s="857" t="n"/>
      <c r="AF54" s="438" t="n"/>
      <c r="AG54" s="857" t="n"/>
      <c r="AH54" s="438" t="n"/>
      <c r="AI54" s="857" t="n"/>
      <c r="AJ54" s="438" t="n"/>
      <c r="AK54" s="857" t="n"/>
      <c r="AL54" s="438" t="n"/>
      <c r="AM54" s="857" t="n"/>
      <c r="AN54" s="438" t="n"/>
      <c r="AO54" s="857" t="n"/>
      <c r="AP54" s="438" t="n"/>
      <c r="AQ54" s="857" t="n"/>
      <c r="AR54" s="438" t="n"/>
      <c r="AS54" s="857" t="n"/>
      <c r="AT54" s="438" t="n"/>
      <c r="AU54" s="857" t="n"/>
      <c r="AV54" s="438" t="n"/>
      <c r="AW54" s="857" t="n"/>
      <c r="AX54" s="438" t="n"/>
      <c r="AY54" s="857" t="n"/>
      <c r="AZ54" s="438" t="n"/>
      <c r="BA54" s="857" t="n"/>
      <c r="BB54" s="438" t="n"/>
      <c r="BC54" s="857" t="n"/>
      <c r="BD54" s="438" t="n"/>
      <c r="BE54" s="857" t="n"/>
      <c r="BF54" s="438" t="n"/>
      <c r="BG54" s="857" t="n"/>
      <c r="BH54" s="438" t="n"/>
      <c r="BI54" s="857" t="n"/>
      <c r="BJ54" s="438" t="n"/>
      <c r="BK54" s="857" t="n"/>
      <c r="BL54" s="438" t="n"/>
      <c r="BM54" s="857" t="n"/>
      <c r="BN54" s="438" t="n"/>
      <c r="BO54" s="857" t="n"/>
      <c r="BP54" s="438" t="n"/>
      <c r="BQ54" s="857" t="n"/>
      <c r="BR54" s="438" t="n"/>
      <c r="BS54" s="857" t="n"/>
      <c r="BT54" s="438" t="n"/>
      <c r="BU54" s="857" t="n"/>
      <c r="BV54" s="438" t="n"/>
      <c r="BW54" s="857" t="n"/>
      <c r="BX54" s="438" t="n"/>
      <c r="BY54" s="857" t="n"/>
      <c r="BZ54" s="438" t="n"/>
      <c r="CA54" s="857" t="n"/>
      <c r="CB54" s="438" t="n"/>
      <c r="CC54" s="857" t="n"/>
      <c r="CD54" s="438" t="n"/>
      <c r="CE54" s="857" t="n"/>
      <c r="CF54" s="438" t="n"/>
      <c r="CG54" s="857" t="n"/>
      <c r="CH54" s="839" t="n"/>
      <c r="CI54" s="839" t="n"/>
      <c r="CJ54" s="839" t="n"/>
      <c r="CK54" s="839" t="n"/>
      <c r="CL54" s="839" t="n"/>
      <c r="CM54" s="839" t="n"/>
      <c r="CN54" s="839" t="n"/>
      <c r="CO54" s="839" t="n"/>
      <c r="CP54" s="839" t="n"/>
      <c r="CQ54" s="839" t="n"/>
    </row>
    <row r="55" ht="24" customHeight="1" s="414">
      <c r="A55" s="522" t="inlineStr">
        <is>
          <t>Расходы на персонал:</t>
        </is>
      </c>
      <c r="B55" s="505">
        <f>SUM(B56:C56)</f>
        <v/>
      </c>
      <c r="C55" s="856" t="n"/>
      <c r="D55" s="505">
        <f>SUM(D56:E56)</f>
        <v/>
      </c>
      <c r="E55" s="856" t="n"/>
      <c r="F55" s="506">
        <f>N55+AB55+AP55</f>
        <v/>
      </c>
      <c r="G55" s="856" t="n"/>
      <c r="H55" s="506">
        <f>P55+AD55+AR55</f>
        <v/>
      </c>
      <c r="I55" s="856" t="n"/>
      <c r="J55" s="506">
        <f>BF55+BR55+CD55</f>
        <v/>
      </c>
      <c r="K55" s="856" t="n"/>
      <c r="L55" s="506">
        <f>BH55+BT55+CF55</f>
        <v/>
      </c>
      <c r="M55" s="856" t="n"/>
      <c r="N55" s="515">
        <f>SUM(N56:O56)</f>
        <v/>
      </c>
      <c r="O55" s="856" t="n"/>
      <c r="P55" s="515">
        <f>SUM(P56:Q56)</f>
        <v/>
      </c>
      <c r="Q55" s="856" t="n"/>
      <c r="R55" s="515">
        <f>SUM(R56:S56)</f>
        <v/>
      </c>
      <c r="S55" s="856" t="n"/>
      <c r="T55" s="515">
        <f>SUM(T56:U56)</f>
        <v/>
      </c>
      <c r="U55" s="856" t="n"/>
      <c r="V55" s="515">
        <f>SUM(V56:W56)</f>
        <v/>
      </c>
      <c r="W55" s="856" t="n"/>
      <c r="X55" s="515">
        <f>SUM(X56:Y56)</f>
        <v/>
      </c>
      <c r="Y55" s="856" t="n"/>
      <c r="Z55" s="515">
        <f>SUM(Z56:AA56)</f>
        <v/>
      </c>
      <c r="AA55" s="856" t="n"/>
      <c r="AB55" s="515">
        <f>SUM(AB56:AC56)</f>
        <v/>
      </c>
      <c r="AC55" s="856" t="n"/>
      <c r="AD55" s="515">
        <f>SUM(AD56:AE56)</f>
        <v/>
      </c>
      <c r="AE55" s="856" t="n"/>
      <c r="AF55" s="515">
        <f>SUM(AF56:AG56)</f>
        <v/>
      </c>
      <c r="AG55" s="856" t="n"/>
      <c r="AH55" s="515">
        <f>SUM(AH56:AI56)</f>
        <v/>
      </c>
      <c r="AI55" s="856" t="n"/>
      <c r="AJ55" s="515">
        <f>SUM(AJ56:AK56)</f>
        <v/>
      </c>
      <c r="AK55" s="856" t="n"/>
      <c r="AL55" s="515">
        <f>SUM(AL56:AM56)</f>
        <v/>
      </c>
      <c r="AM55" s="856" t="n"/>
      <c r="AN55" s="515">
        <f>SUM(AN56:AO56)</f>
        <v/>
      </c>
      <c r="AO55" s="856" t="n"/>
      <c r="AP55" s="515">
        <f>SUM(AP56:AQ56)</f>
        <v/>
      </c>
      <c r="AQ55" s="856" t="n"/>
      <c r="AR55" s="515">
        <f>SUM(AR56:AS56)</f>
        <v/>
      </c>
      <c r="AS55" s="856" t="n"/>
      <c r="AT55" s="515">
        <f>SUM(AT56:AU56)</f>
        <v/>
      </c>
      <c r="AU55" s="856" t="n"/>
      <c r="AV55" s="515">
        <f>SUM(AV56:AW56)</f>
        <v/>
      </c>
      <c r="AW55" s="856" t="n"/>
      <c r="AX55" s="515">
        <f>SUM(AX56:AY56)</f>
        <v/>
      </c>
      <c r="AY55" s="856" t="n"/>
      <c r="AZ55" s="515">
        <f>SUM(AZ56:BA56)</f>
        <v/>
      </c>
      <c r="BA55" s="856" t="n"/>
      <c r="BB55" s="515">
        <f>SUM(BB56:BC56)</f>
        <v/>
      </c>
      <c r="BC55" s="856" t="n"/>
      <c r="BD55" s="515">
        <f>SUM(BD56:BE56)</f>
        <v/>
      </c>
      <c r="BE55" s="856" t="n"/>
      <c r="BF55" s="515">
        <f>SUM(BF56:BG56)</f>
        <v/>
      </c>
      <c r="BG55" s="856" t="n"/>
      <c r="BH55" s="515">
        <f>SUM(BH56:BI56)</f>
        <v/>
      </c>
      <c r="BI55" s="856" t="n"/>
      <c r="BJ55" s="515">
        <f>SUM(BJ56:BK56)</f>
        <v/>
      </c>
      <c r="BK55" s="856" t="n"/>
      <c r="BL55" s="515">
        <f>SUM(BL56:BM56)</f>
        <v/>
      </c>
      <c r="BM55" s="856" t="n"/>
      <c r="BN55" s="515">
        <f>SUM(BN56:BO56)</f>
        <v/>
      </c>
      <c r="BO55" s="856" t="n"/>
      <c r="BP55" s="515">
        <f>SUM(BP56:BQ56)</f>
        <v/>
      </c>
      <c r="BQ55" s="856" t="n"/>
      <c r="BR55" s="515">
        <f>SUM(BR56:BS56)</f>
        <v/>
      </c>
      <c r="BS55" s="856" t="n"/>
      <c r="BT55" s="515">
        <f>SUM(BT56:BU56)</f>
        <v/>
      </c>
      <c r="BU55" s="856" t="n"/>
      <c r="BV55" s="515">
        <f>SUM(BV56:BW56)</f>
        <v/>
      </c>
      <c r="BW55" s="856" t="n"/>
      <c r="BX55" s="515">
        <f>SUM(BX56:BY56)</f>
        <v/>
      </c>
      <c r="BY55" s="856" t="n"/>
      <c r="BZ55" s="515">
        <f>SUM(BZ56:CA56)</f>
        <v/>
      </c>
      <c r="CA55" s="856" t="n"/>
      <c r="CB55" s="515">
        <f>SUM(CB56:CC56)</f>
        <v/>
      </c>
      <c r="CC55" s="856" t="n"/>
      <c r="CD55" s="227">
        <f>SUM(CD56:CE56)</f>
        <v/>
      </c>
      <c r="CE55" s="857" t="n"/>
      <c r="CF55" s="227">
        <f>SUM(CF56:CG56)</f>
        <v/>
      </c>
      <c r="CG55" s="857" t="n"/>
      <c r="CH55" s="453" t="n"/>
      <c r="CI55" s="453" t="n"/>
      <c r="CJ55" s="453" t="n"/>
      <c r="CK55" s="453" t="n"/>
      <c r="CL55" s="453" t="n"/>
      <c r="CM55" s="453" t="n"/>
      <c r="CN55" s="453" t="n"/>
      <c r="CO55" s="453" t="n"/>
      <c r="CP55" s="453" t="n"/>
      <c r="CQ55" s="453" t="n"/>
    </row>
    <row r="56" ht="37.5" customHeight="1" s="414">
      <c r="A56" s="287" t="n"/>
      <c r="B56" s="437" t="n"/>
      <c r="C56" s="857" t="n"/>
      <c r="D56" s="437" t="n"/>
      <c r="E56" s="857" t="n"/>
      <c r="F56" s="191" t="n"/>
      <c r="G56" s="857" t="n"/>
      <c r="H56" s="191" t="n"/>
      <c r="I56" s="857" t="n"/>
      <c r="J56" s="191" t="n"/>
      <c r="K56" s="857" t="n"/>
      <c r="L56" s="191" t="n"/>
      <c r="M56" s="857" t="n"/>
      <c r="N56" s="174" t="n"/>
      <c r="O56" s="859" t="n"/>
      <c r="P56" s="227" t="n"/>
      <c r="Q56" s="857" t="n"/>
      <c r="R56" s="227" t="n"/>
      <c r="S56" s="857" t="n"/>
      <c r="T56" s="227" t="n"/>
      <c r="U56" s="857" t="n"/>
      <c r="V56" s="227" t="n"/>
      <c r="W56" s="857" t="n"/>
      <c r="X56" s="227" t="n"/>
      <c r="Y56" s="857" t="n"/>
      <c r="Z56" s="227" t="n"/>
      <c r="AA56" s="857" t="n"/>
      <c r="AB56" s="227" t="n"/>
      <c r="AC56" s="857" t="n"/>
      <c r="AD56" s="226" t="n"/>
      <c r="AE56" s="857" t="n"/>
      <c r="AF56" s="226" t="n"/>
      <c r="AG56" s="857" t="n"/>
      <c r="AH56" s="226" t="n"/>
      <c r="AI56" s="857" t="n"/>
      <c r="AJ56" s="226" t="n"/>
      <c r="AK56" s="857" t="n"/>
      <c r="AL56" s="226" t="n"/>
      <c r="AM56" s="857" t="n"/>
      <c r="AN56" s="226" t="n"/>
      <c r="AO56" s="857" t="n"/>
      <c r="AP56" s="226" t="n"/>
      <c r="AQ56" s="857" t="n"/>
      <c r="AR56" s="226" t="n"/>
      <c r="AS56" s="857" t="n"/>
      <c r="AT56" s="226" t="n"/>
      <c r="AU56" s="857" t="n"/>
      <c r="AV56" s="174" t="n"/>
      <c r="AW56" s="859" t="n"/>
      <c r="AX56" s="174" t="n"/>
      <c r="AY56" s="859" t="n"/>
      <c r="AZ56" s="174" t="n"/>
      <c r="BA56" s="859" t="n"/>
      <c r="BB56" s="174" t="n"/>
      <c r="BC56" s="859" t="n"/>
      <c r="BD56" s="174" t="n"/>
      <c r="BE56" s="859" t="n"/>
      <c r="BF56" s="226" t="n"/>
      <c r="BG56" s="857" t="n"/>
      <c r="BH56" s="226" t="n"/>
      <c r="BI56" s="857" t="n"/>
      <c r="BJ56" s="226" t="n"/>
      <c r="BK56" s="857" t="n"/>
      <c r="BL56" s="226" t="n"/>
      <c r="BM56" s="857" t="n"/>
      <c r="BN56" s="226" t="n"/>
      <c r="BO56" s="857" t="n"/>
      <c r="BP56" s="226" t="n"/>
      <c r="BQ56" s="857" t="n"/>
      <c r="BR56" s="226" t="n"/>
      <c r="BS56" s="857" t="n"/>
      <c r="BT56" s="226" t="n"/>
      <c r="BU56" s="857" t="n"/>
      <c r="BV56" s="226" t="n"/>
      <c r="BW56" s="857" t="n"/>
      <c r="BX56" s="226" t="n"/>
      <c r="BY56" s="857" t="n"/>
      <c r="BZ56" s="226" t="n"/>
      <c r="CA56" s="857" t="n"/>
      <c r="CB56" s="226" t="n"/>
      <c r="CC56" s="857" t="n"/>
      <c r="CD56" s="226" t="n"/>
      <c r="CE56" s="857" t="n"/>
      <c r="CF56" s="226" t="n"/>
      <c r="CG56" s="857" t="n"/>
      <c r="CH56" s="453" t="n"/>
      <c r="CI56" s="453" t="n"/>
      <c r="CJ56" s="453" t="n"/>
      <c r="CK56" s="453" t="n"/>
      <c r="CL56" s="453" t="n"/>
      <c r="CM56" s="453" t="n"/>
      <c r="CN56" s="453" t="n"/>
      <c r="CO56" s="453" t="n"/>
      <c r="CP56" s="453" t="n"/>
      <c r="CQ56" s="453" t="n"/>
    </row>
    <row r="57" ht="22.5" customHeight="1" s="414">
      <c r="A57" s="519" t="n"/>
      <c r="B57" s="455" t="inlineStr">
        <is>
          <t>Квота</t>
        </is>
      </c>
      <c r="C57" s="856" t="n"/>
      <c r="D57" s="456" t="inlineStr">
        <is>
          <t>Факт</t>
        </is>
      </c>
      <c r="E57" s="856" t="n"/>
      <c r="F57" s="455" t="inlineStr">
        <is>
          <t>Квота</t>
        </is>
      </c>
      <c r="G57" s="856" t="n"/>
      <c r="H57" s="456" t="inlineStr">
        <is>
          <t>Факт</t>
        </is>
      </c>
      <c r="I57" s="856" t="n"/>
      <c r="J57" s="455" t="inlineStr">
        <is>
          <t>Квота</t>
        </is>
      </c>
      <c r="K57" s="856" t="n"/>
      <c r="L57" s="456" t="inlineStr">
        <is>
          <t>Факт</t>
        </is>
      </c>
      <c r="M57" s="856" t="n"/>
      <c r="N57" s="455" t="inlineStr">
        <is>
          <t>Квота</t>
        </is>
      </c>
      <c r="O57" s="856" t="n"/>
      <c r="P57" s="456" t="inlineStr">
        <is>
          <t>Факт</t>
        </is>
      </c>
      <c r="Q57" s="856" t="n"/>
      <c r="R57" s="457" t="inlineStr">
        <is>
          <t>30.06 - 06.07</t>
        </is>
      </c>
      <c r="S57" s="856" t="n"/>
      <c r="T57" s="457" t="inlineStr">
        <is>
          <t>07.07 - 13.07</t>
        </is>
      </c>
      <c r="U57" s="856" t="n"/>
      <c r="V57" s="457" t="inlineStr">
        <is>
          <t>14.07 - 20.07</t>
        </is>
      </c>
      <c r="W57" s="856" t="n"/>
      <c r="X57" s="457" t="inlineStr">
        <is>
          <t>21.07 - 27.07</t>
        </is>
      </c>
      <c r="Y57" s="856" t="n"/>
      <c r="Z57" s="457" t="inlineStr">
        <is>
          <t>28.07 - 03.08</t>
        </is>
      </c>
      <c r="AA57" s="856" t="n"/>
      <c r="AB57" s="455" t="inlineStr">
        <is>
          <t>Квота</t>
        </is>
      </c>
      <c r="AC57" s="856" t="n"/>
      <c r="AD57" s="456" t="inlineStr">
        <is>
          <t>Факт</t>
        </is>
      </c>
      <c r="AE57" s="856" t="n"/>
      <c r="AF57" s="457" t="inlineStr">
        <is>
          <t>01.08 - 04.08</t>
        </is>
      </c>
      <c r="AG57" s="856" t="n"/>
      <c r="AH57" s="457" t="inlineStr">
        <is>
          <t>05.08 - 11.08</t>
        </is>
      </c>
      <c r="AI57" s="856" t="n"/>
      <c r="AJ57" s="457" t="inlineStr">
        <is>
          <t>12.08 - 18.08</t>
        </is>
      </c>
      <c r="AK57" s="856" t="n"/>
      <c r="AL57" s="457" t="inlineStr">
        <is>
          <t>19.08 - 25.08</t>
        </is>
      </c>
      <c r="AM57" s="856" t="n"/>
      <c r="AN57" s="457" t="inlineStr">
        <is>
          <t>26.08 - 31.08</t>
        </is>
      </c>
      <c r="AO57" s="856" t="n"/>
      <c r="AP57" s="455" t="inlineStr">
        <is>
          <t>Квота</t>
        </is>
      </c>
      <c r="AQ57" s="856" t="n"/>
      <c r="AR57" s="456" t="inlineStr">
        <is>
          <t>Факт</t>
        </is>
      </c>
      <c r="AS57" s="856" t="n"/>
      <c r="AT57" s="459" t="n">
        <v>45901</v>
      </c>
      <c r="AU57" s="856" t="n"/>
      <c r="AV57" s="457" t="inlineStr">
        <is>
          <t>02.09 - 08.09</t>
        </is>
      </c>
      <c r="AW57" s="856" t="n"/>
      <c r="AX57" s="457" t="inlineStr">
        <is>
          <t>09.09 - 15.09</t>
        </is>
      </c>
      <c r="AY57" s="856" t="n"/>
      <c r="AZ57" s="457" t="inlineStr">
        <is>
          <t>16.09 - 22.09</t>
        </is>
      </c>
      <c r="BA57" s="856" t="n"/>
      <c r="BB57" s="457" t="inlineStr">
        <is>
          <t>23.09 - 29.09</t>
        </is>
      </c>
      <c r="BC57" s="856" t="n"/>
      <c r="BD57" s="459" t="n">
        <v>45930</v>
      </c>
      <c r="BE57" s="856" t="n"/>
      <c r="BF57" s="455" t="inlineStr">
        <is>
          <t>Квота</t>
        </is>
      </c>
      <c r="BG57" s="856" t="n"/>
      <c r="BH57" s="456" t="inlineStr">
        <is>
          <t>Факт</t>
        </is>
      </c>
      <c r="BI57" s="856" t="n"/>
      <c r="BJ57" s="457" t="inlineStr">
        <is>
          <t>01.10 - 06.10</t>
        </is>
      </c>
      <c r="BK57" s="856" t="n"/>
      <c r="BL57" s="457" t="inlineStr">
        <is>
          <t>07.10 - 13.10</t>
        </is>
      </c>
      <c r="BM57" s="856" t="n"/>
      <c r="BN57" s="457" t="inlineStr">
        <is>
          <t>14.10 - 20.10</t>
        </is>
      </c>
      <c r="BO57" s="856" t="n"/>
      <c r="BP57" s="457" t="inlineStr">
        <is>
          <t>21.10 - 27.10</t>
        </is>
      </c>
      <c r="BQ57" s="856" t="n"/>
      <c r="BR57" s="455" t="inlineStr">
        <is>
          <t>Квота</t>
        </is>
      </c>
      <c r="BS57" s="856" t="n"/>
      <c r="BT57" s="456" t="inlineStr">
        <is>
          <t>Факт</t>
        </is>
      </c>
      <c r="BU57" s="856" t="n"/>
      <c r="BV57" s="457" t="inlineStr">
        <is>
          <t>01.11 - 03.11</t>
        </is>
      </c>
      <c r="BW57" s="856" t="n"/>
      <c r="BX57" s="457" t="inlineStr">
        <is>
          <t>04.11 - 10.11</t>
        </is>
      </c>
      <c r="BY57" s="856" t="n"/>
      <c r="BZ57" s="457" t="inlineStr">
        <is>
          <t>11.11 - 17.11</t>
        </is>
      </c>
      <c r="CA57" s="856" t="n"/>
      <c r="CB57" s="457" t="inlineStr">
        <is>
          <t>18.11 - 24.11</t>
        </is>
      </c>
      <c r="CC57" s="856" t="n"/>
      <c r="CD57" s="51" t="inlineStr">
        <is>
          <t>Квота</t>
        </is>
      </c>
      <c r="CE57" s="859" t="n"/>
      <c r="CF57" s="418" t="inlineStr">
        <is>
          <t>Факт</t>
        </is>
      </c>
      <c r="CG57" s="857" t="n"/>
      <c r="CH57" s="838" t="n"/>
      <c r="CI57" s="838" t="n"/>
      <c r="CJ57" s="838" t="n"/>
      <c r="CK57" s="838" t="n"/>
      <c r="CL57" s="838" t="n"/>
      <c r="CM57" s="838" t="n"/>
      <c r="CN57" s="838" t="n"/>
      <c r="CO57" s="838" t="n"/>
      <c r="CP57" s="838" t="n"/>
      <c r="CQ57" s="838" t="n"/>
    </row>
    <row r="58">
      <c r="A58" s="523" t="inlineStr">
        <is>
          <t>Без ФОТа все расходы</t>
        </is>
      </c>
      <c r="B58" s="505">
        <f>B55+0+0+0+B38+B23</f>
        <v/>
      </c>
      <c r="C58" s="856" t="n"/>
      <c r="D58" s="505">
        <f>D55+0+0+0+D38+D23</f>
        <v/>
      </c>
      <c r="E58" s="856" t="n"/>
      <c r="F58" s="505">
        <f>F55+0+0+0+0+F38+F23</f>
        <v/>
      </c>
      <c r="G58" s="856" t="n"/>
      <c r="H58" s="505">
        <f>H55+0+0+0+0+H38+H23</f>
        <v/>
      </c>
      <c r="I58" s="856" t="n"/>
      <c r="J58" s="505">
        <f>J55+0+0+0+0+J38+J23</f>
        <v/>
      </c>
      <c r="K58" s="856" t="n"/>
      <c r="L58" s="505">
        <f>L55+0+0+0+0+L38+L23</f>
        <v/>
      </c>
      <c r="M58" s="856" t="n"/>
      <c r="N58" s="521">
        <f>N55+0+0+0+N38+N23</f>
        <v/>
      </c>
      <c r="O58" s="856" t="n"/>
      <c r="P58" s="521">
        <f>P55+0+0+P38+P23</f>
        <v/>
      </c>
      <c r="Q58" s="856" t="n"/>
      <c r="R58" s="524" t="n"/>
      <c r="S58" s="859" t="n"/>
      <c r="T58" s="524" t="n"/>
      <c r="U58" s="859" t="n"/>
      <c r="V58" s="524" t="n"/>
      <c r="W58" s="859" t="n"/>
      <c r="X58" s="524" t="n"/>
      <c r="Y58" s="859" t="n"/>
      <c r="Z58" s="524" t="n"/>
      <c r="AA58" s="859" t="n"/>
      <c r="AB58" s="521">
        <f>AB55+0+0+0+AB38+AB23</f>
        <v/>
      </c>
      <c r="AC58" s="856" t="n"/>
      <c r="AD58" s="521">
        <f>AD55+0+0+0+AD38+AD23</f>
        <v/>
      </c>
      <c r="AE58" s="856" t="n"/>
      <c r="AF58" s="525" t="n"/>
      <c r="AG58" s="859" t="n"/>
      <c r="AH58" s="525" t="n"/>
      <c r="AI58" s="859" t="n"/>
      <c r="AJ58" s="525" t="n"/>
      <c r="AK58" s="859" t="n"/>
      <c r="AL58" s="525" t="n"/>
      <c r="AM58" s="859" t="n"/>
      <c r="AN58" s="525" t="n"/>
      <c r="AO58" s="859" t="n"/>
      <c r="AP58" s="521">
        <f>AP55+0+0+0+AP38+AP23</f>
        <v/>
      </c>
      <c r="AQ58" s="856" t="n"/>
      <c r="AR58" s="521">
        <f>AR55+0+0+0+AR38+AR23</f>
        <v/>
      </c>
      <c r="AS58" s="856" t="n"/>
      <c r="AT58" s="525" t="n"/>
      <c r="AU58" s="859" t="n"/>
      <c r="AV58" s="525" t="n"/>
      <c r="AW58" s="859" t="n"/>
      <c r="AX58" s="525" t="n"/>
      <c r="AY58" s="859" t="n"/>
      <c r="AZ58" s="525" t="n"/>
      <c r="BA58" s="859" t="n"/>
      <c r="BB58" s="525" t="n"/>
      <c r="BC58" s="859" t="n"/>
      <c r="BD58" s="525" t="n"/>
      <c r="BE58" s="859" t="n"/>
      <c r="BF58" s="521">
        <f>BF55+0+0+0+BF38+BF23</f>
        <v/>
      </c>
      <c r="BG58" s="856" t="n"/>
      <c r="BH58" s="521">
        <f>BH55+0+0+0+BH38+BH23</f>
        <v/>
      </c>
      <c r="BI58" s="856" t="n"/>
      <c r="BJ58" s="525" t="n"/>
      <c r="BK58" s="859" t="n"/>
      <c r="BL58" s="525" t="n"/>
      <c r="BM58" s="859" t="n"/>
      <c r="BN58" s="525" t="n"/>
      <c r="BO58" s="859" t="n"/>
      <c r="BP58" s="525" t="n"/>
      <c r="BQ58" s="859" t="n"/>
      <c r="BR58" s="521">
        <f>BR55+0+0+0+BR38+BR23</f>
        <v/>
      </c>
      <c r="BS58" s="856" t="n"/>
      <c r="BT58" s="521">
        <f>BT55+0+0+0+BT38+BT23</f>
        <v/>
      </c>
      <c r="BU58" s="856" t="n"/>
      <c r="BV58" s="525" t="n"/>
      <c r="BW58" s="859" t="n"/>
      <c r="BX58" s="525" t="n"/>
      <c r="BY58" s="859" t="n"/>
      <c r="BZ58" s="525" t="n"/>
      <c r="CA58" s="859" t="n"/>
      <c r="CB58" s="525" t="n"/>
      <c r="CC58" s="859" t="n"/>
      <c r="CD58" s="257">
        <f>CD55+0+0+0+CD38+CD23</f>
        <v/>
      </c>
      <c r="CE58" s="859" t="n"/>
      <c r="CF58" s="257">
        <f>CF55+0+0+0+CF38+CF23</f>
        <v/>
      </c>
      <c r="CG58" s="859" t="n"/>
      <c r="CH58" s="840" t="n"/>
      <c r="CI58" s="859" t="n"/>
      <c r="CJ58" s="840" t="n"/>
      <c r="CK58" s="859" t="n"/>
      <c r="CL58" s="840" t="n"/>
      <c r="CM58" s="859" t="n"/>
      <c r="CN58" s="840" t="n"/>
      <c r="CO58" s="840" t="n"/>
      <c r="CP58" s="840" t="n"/>
      <c r="CQ58" s="840" t="n"/>
    </row>
    <row r="59">
      <c r="A59" s="523" t="inlineStr">
        <is>
          <t xml:space="preserve">ВСЕГО расходов из фонда Маркетинга: </t>
        </is>
      </c>
      <c r="B59" s="505">
        <f>B55+B51+0+0+0+B38+B23</f>
        <v/>
      </c>
      <c r="C59" s="856" t="n"/>
      <c r="D59" s="505">
        <f>D55+0+0+0+D38+D23+D51</f>
        <v/>
      </c>
      <c r="E59" s="856" t="n"/>
      <c r="F59" s="505">
        <f>F55+0+0+0+0+F38+F23+F51</f>
        <v/>
      </c>
      <c r="G59" s="856" t="n"/>
      <c r="H59" s="505">
        <f>H55+0+0+0+0+H38+H23+H51</f>
        <v/>
      </c>
      <c r="I59" s="856" t="n"/>
      <c r="J59" s="505">
        <f>J55+0+0+0+0+J38+J23+J51</f>
        <v/>
      </c>
      <c r="K59" s="856" t="n"/>
      <c r="L59" s="505">
        <f>L55+0+0+0+0+L38+L23+L51</f>
        <v/>
      </c>
      <c r="M59" s="856" t="n"/>
      <c r="N59" s="521">
        <f>N55+0+0+0+N38+N23+N51</f>
        <v/>
      </c>
      <c r="O59" s="856" t="n"/>
      <c r="P59" s="521">
        <f>P55+0+0+P38+P23+P51</f>
        <v/>
      </c>
      <c r="Q59" s="856" t="n"/>
      <c r="R59" s="528" t="n"/>
      <c r="S59" s="860" t="n"/>
      <c r="T59" s="528" t="n"/>
      <c r="U59" s="860" t="n"/>
      <c r="V59" s="528" t="n"/>
      <c r="W59" s="860" t="n"/>
      <c r="X59" s="528" t="n"/>
      <c r="Y59" s="860" t="n"/>
      <c r="Z59" s="528" t="n"/>
      <c r="AA59" s="860" t="n"/>
      <c r="AB59" s="521">
        <f>AB55+0+0+0+AB38+AB23+AB51</f>
        <v/>
      </c>
      <c r="AC59" s="856" t="n"/>
      <c r="AD59" s="521">
        <f>AD55+0+0+0+AD38+AD23+AD51</f>
        <v/>
      </c>
      <c r="AE59" s="856" t="n"/>
      <c r="AF59" s="529" t="n"/>
      <c r="AG59" s="860" t="n"/>
      <c r="AH59" s="529" t="n"/>
      <c r="AI59" s="860" t="n"/>
      <c r="AJ59" s="529" t="n"/>
      <c r="AK59" s="860" t="n"/>
      <c r="AL59" s="529" t="n"/>
      <c r="AM59" s="860" t="n"/>
      <c r="AN59" s="529" t="n"/>
      <c r="AO59" s="860" t="n"/>
      <c r="AP59" s="521">
        <f>AP55+0+0+0+AP38+AP23+AP51</f>
        <v/>
      </c>
      <c r="AQ59" s="856" t="n"/>
      <c r="AR59" s="521">
        <f>AR55+0+0+0+AR38+AR23+AR51</f>
        <v/>
      </c>
      <c r="AS59" s="856" t="n"/>
      <c r="AT59" s="529" t="n"/>
      <c r="AU59" s="860" t="n"/>
      <c r="AV59" s="529" t="n"/>
      <c r="AW59" s="860" t="n"/>
      <c r="AX59" s="529" t="n"/>
      <c r="AY59" s="860" t="n"/>
      <c r="AZ59" s="529" t="n"/>
      <c r="BA59" s="860" t="n"/>
      <c r="BB59" s="529" t="n"/>
      <c r="BC59" s="860" t="n"/>
      <c r="BD59" s="529" t="n"/>
      <c r="BE59" s="860" t="n"/>
      <c r="BF59" s="521">
        <f>BF55+0+0+0+BF38+BF23+BF51</f>
        <v/>
      </c>
      <c r="BG59" s="856" t="n"/>
      <c r="BH59" s="521">
        <f>BH55+0+0+0+BH38+BH23+BH51</f>
        <v/>
      </c>
      <c r="BI59" s="856" t="n"/>
      <c r="BJ59" s="529" t="n"/>
      <c r="BK59" s="860" t="n"/>
      <c r="BL59" s="529" t="n"/>
      <c r="BM59" s="860" t="n"/>
      <c r="BN59" s="529" t="n"/>
      <c r="BO59" s="860" t="n"/>
      <c r="BP59" s="529" t="n"/>
      <c r="BQ59" s="860" t="n"/>
      <c r="BR59" s="521">
        <f>BR55+0+0+0+BR38+BR23+BR51</f>
        <v/>
      </c>
      <c r="BS59" s="856" t="n"/>
      <c r="BT59" s="521">
        <f>BT55+0+0+0+BT38+BT23+BT51</f>
        <v/>
      </c>
      <c r="BU59" s="856" t="n"/>
      <c r="BV59" s="529" t="n"/>
      <c r="BW59" s="860" t="n"/>
      <c r="BX59" s="529" t="n"/>
      <c r="BY59" s="860" t="n"/>
      <c r="BZ59" s="529" t="n"/>
      <c r="CA59" s="860" t="n"/>
      <c r="CB59" s="529" t="n"/>
      <c r="CC59" s="860" t="n"/>
      <c r="CD59" s="335">
        <f>CD55+0+0+0+CD38+CD23+CD51</f>
        <v/>
      </c>
      <c r="CE59" s="860" t="n"/>
      <c r="CF59" s="335">
        <f>CF55+0+0+0+CF38+CF23+CF51</f>
        <v/>
      </c>
      <c r="CG59" s="860" t="n"/>
      <c r="CH59" s="342" t="n"/>
      <c r="CI59" s="859" t="n"/>
      <c r="CJ59" s="342" t="n"/>
      <c r="CK59" s="859" t="n"/>
      <c r="CL59" s="342" t="n"/>
      <c r="CM59" s="859" t="n"/>
      <c r="CN59" s="342" t="n"/>
      <c r="CO59" s="342" t="n"/>
      <c r="CP59" s="342" t="n"/>
      <c r="CQ59" s="342" t="n"/>
    </row>
    <row r="60">
      <c r="A60" s="453" t="n"/>
      <c r="B60" s="498" t="n"/>
      <c r="C60" s="498" t="n"/>
      <c r="D60" s="498" t="n"/>
      <c r="E60" s="498" t="n"/>
      <c r="F60" s="498" t="n"/>
      <c r="G60" s="498" t="n"/>
      <c r="H60" s="498" t="n"/>
      <c r="I60" s="498" t="n"/>
      <c r="J60" s="498" t="n"/>
      <c r="K60" s="498" t="n"/>
      <c r="L60" s="498" t="n"/>
      <c r="M60" s="498" t="n"/>
      <c r="N60" s="498" t="n"/>
      <c r="O60" s="498" t="n"/>
      <c r="P60" s="498" t="n"/>
      <c r="Q60" s="498" t="n"/>
      <c r="R60" s="498" t="n"/>
      <c r="S60" s="498" t="n"/>
      <c r="T60" s="498" t="n"/>
      <c r="U60" s="498" t="n"/>
      <c r="V60" s="498" t="n"/>
      <c r="W60" s="498" t="n"/>
      <c r="X60" s="498" t="n"/>
      <c r="Y60" s="498" t="n"/>
      <c r="Z60" s="498" t="n"/>
      <c r="AA60" s="498" t="n"/>
      <c r="AB60" s="498" t="n"/>
      <c r="AC60" s="498" t="n"/>
      <c r="AD60" s="498" t="n"/>
      <c r="AE60" s="498" t="n"/>
      <c r="AF60" s="498" t="n"/>
      <c r="AG60" s="498" t="n"/>
      <c r="AH60" s="498" t="n"/>
      <c r="AI60" s="498" t="n"/>
      <c r="AJ60" s="498" t="n"/>
      <c r="AK60" s="498" t="n"/>
      <c r="AL60" s="498" t="n"/>
      <c r="AM60" s="498" t="n"/>
      <c r="AN60" s="498" t="n"/>
      <c r="AO60" s="498" t="n"/>
      <c r="AP60" s="498" t="n"/>
      <c r="AQ60" s="498" t="n"/>
      <c r="AR60" s="498" t="n"/>
      <c r="AS60" s="498" t="n"/>
      <c r="AT60" s="498" t="n"/>
      <c r="AU60" s="498" t="n"/>
      <c r="AV60" s="498" t="n"/>
      <c r="AW60" s="498" t="n"/>
      <c r="AX60" s="498" t="n"/>
      <c r="AY60" s="498" t="n"/>
      <c r="AZ60" s="498" t="n"/>
      <c r="BA60" s="498" t="n"/>
      <c r="BB60" s="498" t="n"/>
      <c r="BC60" s="498" t="n"/>
      <c r="BD60" s="498" t="n"/>
      <c r="BE60" s="498" t="n"/>
      <c r="BF60" s="498" t="n"/>
      <c r="BG60" s="498" t="n"/>
      <c r="BH60" s="498" t="n"/>
      <c r="BI60" s="498" t="n"/>
      <c r="BJ60" s="498" t="n"/>
      <c r="BK60" s="498" t="n"/>
      <c r="BL60" s="498" t="n"/>
      <c r="BM60" s="498" t="n"/>
      <c r="BN60" s="498" t="n"/>
      <c r="BO60" s="498" t="n"/>
      <c r="BP60" s="498" t="n"/>
      <c r="BQ60" s="498" t="n"/>
      <c r="BR60" s="498" t="n"/>
      <c r="BS60" s="498" t="n"/>
      <c r="BT60" s="498" t="n"/>
      <c r="BU60" s="498" t="n"/>
      <c r="BV60" s="498" t="n"/>
      <c r="BW60" s="498" t="n"/>
      <c r="BX60" s="498" t="n"/>
      <c r="BY60" s="498" t="n"/>
      <c r="BZ60" s="498" t="n"/>
      <c r="CA60" s="498" t="n"/>
      <c r="CB60" s="498" t="n"/>
      <c r="CC60" s="104" t="n"/>
      <c r="CD60" s="104" t="n"/>
      <c r="CE60" s="104" t="n"/>
      <c r="CF60" s="104" t="n"/>
      <c r="CG60" s="104" t="n"/>
      <c r="CH60" s="453" t="n"/>
      <c r="CI60" s="453" t="n"/>
      <c r="CJ60" s="453" t="n"/>
      <c r="CK60" s="453" t="n"/>
      <c r="CL60" s="453" t="n"/>
      <c r="CM60" s="453" t="n"/>
      <c r="CN60" s="453" t="n"/>
      <c r="CO60" s="453" t="n"/>
      <c r="CP60" s="453" t="n"/>
      <c r="CQ60" s="453" t="n"/>
    </row>
    <row r="61">
      <c r="A61" s="532" t="n"/>
      <c r="B61" s="533" t="n">
        <v>2026</v>
      </c>
      <c r="C61" s="855" t="n"/>
      <c r="D61" s="855" t="n"/>
      <c r="E61" s="856" t="n"/>
      <c r="F61" s="533" t="inlineStr">
        <is>
          <t>3Q2025</t>
        </is>
      </c>
      <c r="G61" s="855" t="n"/>
      <c r="H61" s="855" t="n"/>
      <c r="I61" s="856" t="n"/>
      <c r="J61" s="533" t="inlineStr">
        <is>
          <t>4Q2025</t>
        </is>
      </c>
      <c r="K61" s="855" t="n"/>
      <c r="L61" s="855" t="n"/>
      <c r="M61" s="856" t="n"/>
      <c r="N61" s="533" t="inlineStr">
        <is>
          <t>Июль</t>
        </is>
      </c>
      <c r="O61" s="855" t="n"/>
      <c r="P61" s="855" t="n"/>
      <c r="Q61" s="855" t="n"/>
      <c r="R61" s="855" t="n"/>
      <c r="S61" s="855" t="n"/>
      <c r="T61" s="855" t="n"/>
      <c r="U61" s="855" t="n"/>
      <c r="V61" s="855" t="n"/>
      <c r="W61" s="855" t="n"/>
      <c r="X61" s="855" t="n"/>
      <c r="Y61" s="855" t="n"/>
      <c r="Z61" s="855" t="n"/>
      <c r="AA61" s="856" t="n"/>
      <c r="AB61" s="533" t="inlineStr">
        <is>
          <t>Август</t>
        </is>
      </c>
      <c r="AC61" s="855" t="n"/>
      <c r="AD61" s="855" t="n"/>
      <c r="AE61" s="855" t="n"/>
      <c r="AF61" s="855" t="n"/>
      <c r="AG61" s="855" t="n"/>
      <c r="AH61" s="855" t="n"/>
      <c r="AI61" s="855" t="n"/>
      <c r="AJ61" s="855" t="n"/>
      <c r="AK61" s="855" t="n"/>
      <c r="AL61" s="855" t="n"/>
      <c r="AM61" s="855" t="n"/>
      <c r="AN61" s="855" t="n"/>
      <c r="AO61" s="856" t="n"/>
      <c r="AP61" s="533" t="inlineStr">
        <is>
          <t>Сентябрь</t>
        </is>
      </c>
      <c r="AQ61" s="855" t="n"/>
      <c r="AR61" s="855" t="n"/>
      <c r="AS61" s="855" t="n"/>
      <c r="AT61" s="855" t="n"/>
      <c r="AU61" s="855" t="n"/>
      <c r="AV61" s="855" t="n"/>
      <c r="AW61" s="855" t="n"/>
      <c r="AX61" s="855" t="n"/>
      <c r="AY61" s="855" t="n"/>
      <c r="AZ61" s="855" t="n"/>
      <c r="BA61" s="855" t="n"/>
      <c r="BB61" s="855" t="n"/>
      <c r="BC61" s="855" t="n"/>
      <c r="BD61" s="855" t="n"/>
      <c r="BE61" s="856" t="n"/>
      <c r="BF61" s="533" t="inlineStr">
        <is>
          <t>Октябрь</t>
        </is>
      </c>
      <c r="BG61" s="855" t="n"/>
      <c r="BH61" s="855" t="n"/>
      <c r="BI61" s="855" t="n"/>
      <c r="BJ61" s="855" t="n"/>
      <c r="BK61" s="855" t="n"/>
      <c r="BL61" s="855" t="n"/>
      <c r="BM61" s="855" t="n"/>
      <c r="BN61" s="855" t="n"/>
      <c r="BO61" s="855" t="n"/>
      <c r="BP61" s="855" t="n"/>
      <c r="BQ61" s="856" t="n"/>
      <c r="BR61" s="533" t="inlineStr">
        <is>
          <t>Ноябрь</t>
        </is>
      </c>
      <c r="BS61" s="855" t="n"/>
      <c r="BT61" s="855" t="n"/>
      <c r="BU61" s="855" t="n"/>
      <c r="BV61" s="855" t="n"/>
      <c r="BW61" s="855" t="n"/>
      <c r="BX61" s="855" t="n"/>
      <c r="BY61" s="855" t="n"/>
      <c r="BZ61" s="855" t="n"/>
      <c r="CA61" s="855" t="n"/>
      <c r="CB61" s="855" t="n"/>
      <c r="CC61" s="856" t="n"/>
      <c r="CD61" s="444" t="inlineStr">
        <is>
          <t>Декабрь</t>
        </is>
      </c>
      <c r="CE61" s="859" t="n"/>
      <c r="CF61" s="859" t="n"/>
      <c r="CG61" s="859" t="n"/>
      <c r="CH61" s="859" t="n"/>
      <c r="CI61" s="859" t="n"/>
      <c r="CJ61" s="859" t="n"/>
      <c r="CK61" s="859" t="n"/>
      <c r="CL61" s="859" t="n"/>
      <c r="CM61" s="859" t="n"/>
      <c r="CN61" s="859" t="n"/>
      <c r="CO61" s="859" t="n"/>
      <c r="CP61" s="859" t="n"/>
      <c r="CQ61" s="857" t="n"/>
    </row>
    <row r="62">
      <c r="A62" s="464" t="inlineStr">
        <is>
          <t>CPL (paid)</t>
        </is>
      </c>
      <c r="B62" s="455" t="inlineStr">
        <is>
          <t>Квота</t>
        </is>
      </c>
      <c r="C62" s="856" t="n"/>
      <c r="D62" s="456" t="inlineStr">
        <is>
          <t>Факт</t>
        </is>
      </c>
      <c r="E62" s="856" t="n"/>
      <c r="F62" s="455" t="inlineStr">
        <is>
          <t>Квота</t>
        </is>
      </c>
      <c r="G62" s="856" t="n"/>
      <c r="H62" s="456" t="inlineStr">
        <is>
          <t>Факт</t>
        </is>
      </c>
      <c r="I62" s="856" t="n"/>
      <c r="J62" s="455" t="inlineStr">
        <is>
          <t>Квота</t>
        </is>
      </c>
      <c r="K62" s="856" t="n"/>
      <c r="L62" s="456" t="inlineStr">
        <is>
          <t>Факт</t>
        </is>
      </c>
      <c r="M62" s="856" t="n"/>
      <c r="N62" s="455" t="inlineStr">
        <is>
          <t>Квота</t>
        </is>
      </c>
      <c r="O62" s="856" t="n"/>
      <c r="P62" s="456" t="inlineStr">
        <is>
          <t>Факт</t>
        </is>
      </c>
      <c r="Q62" s="856" t="n"/>
      <c r="R62" s="457" t="inlineStr">
        <is>
          <t>30.06 - 06.07</t>
        </is>
      </c>
      <c r="S62" s="856" t="n"/>
      <c r="T62" s="457" t="inlineStr">
        <is>
          <t>07.07 - 13.07</t>
        </is>
      </c>
      <c r="U62" s="856" t="n"/>
      <c r="V62" s="457" t="inlineStr">
        <is>
          <t>14.07 - 20.07</t>
        </is>
      </c>
      <c r="W62" s="856" t="n"/>
      <c r="X62" s="457" t="inlineStr">
        <is>
          <t>21.07 - 27.07</t>
        </is>
      </c>
      <c r="Y62" s="856" t="n"/>
      <c r="Z62" s="457" t="inlineStr">
        <is>
          <t>28.07 - 03.08</t>
        </is>
      </c>
      <c r="AA62" s="856" t="n"/>
      <c r="AB62" s="455" t="inlineStr">
        <is>
          <t>Квота</t>
        </is>
      </c>
      <c r="AC62" s="856" t="n"/>
      <c r="AD62" s="456" t="inlineStr">
        <is>
          <t>Факт</t>
        </is>
      </c>
      <c r="AE62" s="856" t="n"/>
      <c r="AF62" s="457" t="inlineStr">
        <is>
          <t>01.08 - 04.08</t>
        </is>
      </c>
      <c r="AG62" s="856" t="n"/>
      <c r="AH62" s="457" t="inlineStr">
        <is>
          <t>05.08 - 11.08</t>
        </is>
      </c>
      <c r="AI62" s="856" t="n"/>
      <c r="AJ62" s="457" t="inlineStr">
        <is>
          <t>12.08 - 18.08</t>
        </is>
      </c>
      <c r="AK62" s="856" t="n"/>
      <c r="AL62" s="457" t="inlineStr">
        <is>
          <t>19.08 - 25.08</t>
        </is>
      </c>
      <c r="AM62" s="856" t="n"/>
      <c r="AN62" s="457" t="inlineStr">
        <is>
          <t>26.08 - 31.08</t>
        </is>
      </c>
      <c r="AO62" s="856" t="n"/>
      <c r="AP62" s="455" t="inlineStr">
        <is>
          <t>Квота</t>
        </is>
      </c>
      <c r="AQ62" s="856" t="n"/>
      <c r="AR62" s="456" t="inlineStr">
        <is>
          <t>Факт</t>
        </is>
      </c>
      <c r="AS62" s="856" t="n"/>
      <c r="AT62" s="459" t="n">
        <v>45901</v>
      </c>
      <c r="AU62" s="856" t="n"/>
      <c r="AV62" s="457" t="inlineStr">
        <is>
          <t>02.09 - 08.09</t>
        </is>
      </c>
      <c r="AW62" s="856" t="n"/>
      <c r="AX62" s="457" t="inlineStr">
        <is>
          <t>09.09 - 15.09</t>
        </is>
      </c>
      <c r="AY62" s="856" t="n"/>
      <c r="AZ62" s="457" t="inlineStr">
        <is>
          <t>16.09 - 22.09</t>
        </is>
      </c>
      <c r="BA62" s="856" t="n"/>
      <c r="BB62" s="457" t="inlineStr">
        <is>
          <t>23.09 - 29.09</t>
        </is>
      </c>
      <c r="BC62" s="856" t="n"/>
      <c r="BD62" s="459" t="n">
        <v>45930</v>
      </c>
      <c r="BE62" s="856" t="n"/>
      <c r="BF62" s="455" t="inlineStr">
        <is>
          <t>Квота</t>
        </is>
      </c>
      <c r="BG62" s="856" t="n"/>
      <c r="BH62" s="456" t="inlineStr">
        <is>
          <t>Факт</t>
        </is>
      </c>
      <c r="BI62" s="856" t="n"/>
      <c r="BJ62" s="457" t="inlineStr">
        <is>
          <t>01.10 - 06.10</t>
        </is>
      </c>
      <c r="BK62" s="856" t="n"/>
      <c r="BL62" s="457" t="inlineStr">
        <is>
          <t>07.10 - 13.10</t>
        </is>
      </c>
      <c r="BM62" s="856" t="n"/>
      <c r="BN62" s="457" t="inlineStr">
        <is>
          <t>14.10 - 20.10</t>
        </is>
      </c>
      <c r="BO62" s="856" t="n"/>
      <c r="BP62" s="457" t="inlineStr">
        <is>
          <t>21.10 - 27.10</t>
        </is>
      </c>
      <c r="BQ62" s="856" t="n"/>
      <c r="BR62" s="455" t="inlineStr">
        <is>
          <t>Квота</t>
        </is>
      </c>
      <c r="BS62" s="856" t="n"/>
      <c r="BT62" s="456" t="inlineStr">
        <is>
          <t>Факт</t>
        </is>
      </c>
      <c r="BU62" s="856" t="n"/>
      <c r="BV62" s="457" t="inlineStr">
        <is>
          <t>01.11 - 03.11</t>
        </is>
      </c>
      <c r="BW62" s="856" t="n"/>
      <c r="BX62" s="457" t="inlineStr">
        <is>
          <t>04.11 - 10.11</t>
        </is>
      </c>
      <c r="BY62" s="856" t="n"/>
      <c r="BZ62" s="457" t="inlineStr">
        <is>
          <t>11.11 - 17.11</t>
        </is>
      </c>
      <c r="CA62" s="856" t="n"/>
      <c r="CB62" s="457" t="inlineStr">
        <is>
          <t>18.11 - 24.11</t>
        </is>
      </c>
      <c r="CC62" s="856" t="n"/>
      <c r="CD62" s="51" t="inlineStr">
        <is>
          <t>Квота</t>
        </is>
      </c>
      <c r="CE62" s="859" t="n"/>
      <c r="CF62" s="418" t="inlineStr">
        <is>
          <t>Факт</t>
        </is>
      </c>
      <c r="CG62" s="857" t="n"/>
      <c r="CH62" s="421" t="inlineStr">
        <is>
          <t>02.12 - 08.12</t>
        </is>
      </c>
      <c r="CI62" s="857" t="n"/>
      <c r="CJ62" s="421" t="inlineStr">
        <is>
          <t>09.12 - 15.12</t>
        </is>
      </c>
      <c r="CK62" s="857" t="n"/>
      <c r="CL62" s="421" t="inlineStr">
        <is>
          <t>16.12 - 22.12</t>
        </is>
      </c>
      <c r="CM62" s="857" t="n"/>
      <c r="CN62" s="421" t="inlineStr">
        <is>
          <t>23.12 - 29.12</t>
        </is>
      </c>
      <c r="CO62" s="857" t="n"/>
      <c r="CP62" s="421" t="inlineStr">
        <is>
          <t>30.12 - 31.12</t>
        </is>
      </c>
      <c r="CQ62" s="857" t="n"/>
    </row>
    <row r="63">
      <c r="A63" s="534" t="inlineStr">
        <is>
          <t>Cost per</t>
        </is>
      </c>
      <c r="B63" s="461" t="inlineStr">
        <is>
          <t>MQL</t>
        </is>
      </c>
      <c r="C63" s="461" t="inlineStr">
        <is>
          <t>SQL</t>
        </is>
      </c>
      <c r="D63" s="461" t="inlineStr">
        <is>
          <t>MQL</t>
        </is>
      </c>
      <c r="E63" s="461" t="inlineStr">
        <is>
          <t>SQL</t>
        </is>
      </c>
      <c r="F63" s="461" t="inlineStr">
        <is>
          <t>MQL</t>
        </is>
      </c>
      <c r="G63" s="461" t="inlineStr">
        <is>
          <t>SQL</t>
        </is>
      </c>
      <c r="H63" s="461" t="inlineStr">
        <is>
          <t>MQL</t>
        </is>
      </c>
      <c r="I63" s="461" t="inlineStr">
        <is>
          <t>SQL</t>
        </is>
      </c>
      <c r="J63" s="461" t="inlineStr">
        <is>
          <t>MQL</t>
        </is>
      </c>
      <c r="K63" s="461" t="inlineStr">
        <is>
          <t>SQL</t>
        </is>
      </c>
      <c r="L63" s="461" t="inlineStr">
        <is>
          <t>MQL</t>
        </is>
      </c>
      <c r="M63" s="461" t="inlineStr">
        <is>
          <t>SQL</t>
        </is>
      </c>
      <c r="N63" s="463" t="inlineStr">
        <is>
          <t>MQL</t>
        </is>
      </c>
      <c r="O63" s="463" t="inlineStr">
        <is>
          <t>SQL</t>
        </is>
      </c>
      <c r="P63" s="462" t="inlineStr">
        <is>
          <t>MQL</t>
        </is>
      </c>
      <c r="Q63" s="462" t="inlineStr">
        <is>
          <t>SQL</t>
        </is>
      </c>
      <c r="R63" s="463" t="inlineStr">
        <is>
          <t>MQL</t>
        </is>
      </c>
      <c r="S63" s="463" t="inlineStr">
        <is>
          <t>SQL</t>
        </is>
      </c>
      <c r="T63" s="463" t="inlineStr">
        <is>
          <t>MQL</t>
        </is>
      </c>
      <c r="U63" s="463" t="inlineStr">
        <is>
          <t>SQL</t>
        </is>
      </c>
      <c r="V63" s="463" t="inlineStr">
        <is>
          <t>MQL</t>
        </is>
      </c>
      <c r="W63" s="463" t="inlineStr">
        <is>
          <t>SQL</t>
        </is>
      </c>
      <c r="X63" s="463" t="inlineStr">
        <is>
          <t>MQL</t>
        </is>
      </c>
      <c r="Y63" s="463" t="inlineStr">
        <is>
          <t>SQL</t>
        </is>
      </c>
      <c r="Z63" s="463" t="inlineStr">
        <is>
          <t>MQL</t>
        </is>
      </c>
      <c r="AA63" s="463" t="inlineStr">
        <is>
          <t>SQL</t>
        </is>
      </c>
      <c r="AB63" s="463" t="inlineStr">
        <is>
          <t>MQL</t>
        </is>
      </c>
      <c r="AC63" s="463" t="inlineStr">
        <is>
          <t>SQL</t>
        </is>
      </c>
      <c r="AD63" s="462" t="inlineStr">
        <is>
          <t>MQL</t>
        </is>
      </c>
      <c r="AE63" s="462" t="inlineStr">
        <is>
          <t>SQL</t>
        </is>
      </c>
      <c r="AF63" s="463" t="inlineStr">
        <is>
          <t>MQL</t>
        </is>
      </c>
      <c r="AG63" s="463" t="inlineStr">
        <is>
          <t>SQL</t>
        </is>
      </c>
      <c r="AH63" s="463" t="inlineStr">
        <is>
          <t>MQL</t>
        </is>
      </c>
      <c r="AI63" s="463" t="inlineStr">
        <is>
          <t>SQL</t>
        </is>
      </c>
      <c r="AJ63" s="463" t="inlineStr">
        <is>
          <t>MQL</t>
        </is>
      </c>
      <c r="AK63" s="463" t="inlineStr">
        <is>
          <t>SQL</t>
        </is>
      </c>
      <c r="AL63" s="463" t="inlineStr">
        <is>
          <t>MQL</t>
        </is>
      </c>
      <c r="AM63" s="463" t="inlineStr">
        <is>
          <t>SQL</t>
        </is>
      </c>
      <c r="AN63" s="463" t="inlineStr">
        <is>
          <t>MQL</t>
        </is>
      </c>
      <c r="AO63" s="463" t="inlineStr">
        <is>
          <t>SQL</t>
        </is>
      </c>
      <c r="AP63" s="463" t="inlineStr">
        <is>
          <t>MQL</t>
        </is>
      </c>
      <c r="AQ63" s="463" t="inlineStr">
        <is>
          <t>SQL</t>
        </is>
      </c>
      <c r="AR63" s="462" t="inlineStr">
        <is>
          <t>MQL</t>
        </is>
      </c>
      <c r="AS63" s="462" t="inlineStr">
        <is>
          <t>SQL</t>
        </is>
      </c>
      <c r="AT63" s="463" t="inlineStr">
        <is>
          <t>MQL</t>
        </is>
      </c>
      <c r="AU63" s="463" t="inlineStr">
        <is>
          <t>SQL</t>
        </is>
      </c>
      <c r="AV63" s="463" t="inlineStr">
        <is>
          <t>MQL</t>
        </is>
      </c>
      <c r="AW63" s="463" t="inlineStr">
        <is>
          <t>SQL</t>
        </is>
      </c>
      <c r="AX63" s="463" t="inlineStr">
        <is>
          <t>MQL</t>
        </is>
      </c>
      <c r="AY63" s="463" t="inlineStr">
        <is>
          <t>SQL</t>
        </is>
      </c>
      <c r="AZ63" s="463" t="inlineStr">
        <is>
          <t>MQL</t>
        </is>
      </c>
      <c r="BA63" s="463" t="inlineStr">
        <is>
          <t>SQL</t>
        </is>
      </c>
      <c r="BB63" s="463" t="inlineStr">
        <is>
          <t>MQL</t>
        </is>
      </c>
      <c r="BC63" s="463" t="inlineStr">
        <is>
          <t>SQL</t>
        </is>
      </c>
      <c r="BD63" s="463" t="inlineStr">
        <is>
          <t>MQL</t>
        </is>
      </c>
      <c r="BE63" s="463" t="inlineStr">
        <is>
          <t>SQL</t>
        </is>
      </c>
      <c r="BF63" s="463" t="inlineStr">
        <is>
          <t>MQL</t>
        </is>
      </c>
      <c r="BG63" s="463" t="inlineStr">
        <is>
          <t>SQL</t>
        </is>
      </c>
      <c r="BH63" s="462" t="inlineStr">
        <is>
          <t>MQL</t>
        </is>
      </c>
      <c r="BI63" s="462" t="inlineStr">
        <is>
          <t>SQL</t>
        </is>
      </c>
      <c r="BJ63" s="463" t="inlineStr">
        <is>
          <t>MQL</t>
        </is>
      </c>
      <c r="BK63" s="463" t="inlineStr">
        <is>
          <t>SQL</t>
        </is>
      </c>
      <c r="BL63" s="463" t="inlineStr">
        <is>
          <t>MQL</t>
        </is>
      </c>
      <c r="BM63" s="463" t="inlineStr">
        <is>
          <t>SQL</t>
        </is>
      </c>
      <c r="BN63" s="463" t="inlineStr">
        <is>
          <t>MQL</t>
        </is>
      </c>
      <c r="BO63" s="463" t="inlineStr">
        <is>
          <t>SQL</t>
        </is>
      </c>
      <c r="BP63" s="463" t="inlineStr">
        <is>
          <t>MQL</t>
        </is>
      </c>
      <c r="BQ63" s="463" t="inlineStr">
        <is>
          <t>SQL</t>
        </is>
      </c>
      <c r="BR63" s="463" t="inlineStr">
        <is>
          <t>MQL</t>
        </is>
      </c>
      <c r="BS63" s="463" t="inlineStr">
        <is>
          <t>SQL</t>
        </is>
      </c>
      <c r="BT63" s="462" t="inlineStr">
        <is>
          <t>MQL</t>
        </is>
      </c>
      <c r="BU63" s="462" t="inlineStr">
        <is>
          <t>SQL</t>
        </is>
      </c>
      <c r="BV63" s="463" t="inlineStr">
        <is>
          <t>MQL</t>
        </is>
      </c>
      <c r="BW63" s="463" t="inlineStr">
        <is>
          <t>SQL</t>
        </is>
      </c>
      <c r="BX63" s="463" t="inlineStr">
        <is>
          <t>MQL</t>
        </is>
      </c>
      <c r="BY63" s="463" t="inlineStr">
        <is>
          <t>SQL</t>
        </is>
      </c>
      <c r="BZ63" s="463" t="inlineStr">
        <is>
          <t>MQL</t>
        </is>
      </c>
      <c r="CA63" s="463" t="inlineStr">
        <is>
          <t>SQL</t>
        </is>
      </c>
      <c r="CB63" s="463" t="inlineStr">
        <is>
          <t>MQL</t>
        </is>
      </c>
      <c r="CC63" s="62" t="inlineStr">
        <is>
          <t>SQL</t>
        </is>
      </c>
      <c r="CD63" s="61" t="inlineStr">
        <is>
          <t>MQL</t>
        </is>
      </c>
      <c r="CE63" s="62" t="inlineStr">
        <is>
          <t>SQL</t>
        </is>
      </c>
      <c r="CF63" s="63" t="inlineStr">
        <is>
          <t>MQL</t>
        </is>
      </c>
      <c r="CG63" s="360" t="inlineStr">
        <is>
          <t>SQL</t>
        </is>
      </c>
      <c r="CH63" s="65" t="inlineStr">
        <is>
          <t>MQL</t>
        </is>
      </c>
      <c r="CI63" s="66" t="inlineStr">
        <is>
          <t>SQL</t>
        </is>
      </c>
      <c r="CJ63" s="65" t="inlineStr">
        <is>
          <t>MQL</t>
        </is>
      </c>
      <c r="CK63" s="66" t="inlineStr">
        <is>
          <t>SQL</t>
        </is>
      </c>
      <c r="CL63" s="65" t="inlineStr">
        <is>
          <t>MQL</t>
        </is>
      </c>
      <c r="CM63" s="66" t="inlineStr">
        <is>
          <t>SQL</t>
        </is>
      </c>
      <c r="CN63" s="65" t="inlineStr">
        <is>
          <t>MQL</t>
        </is>
      </c>
      <c r="CO63" s="66" t="inlineStr">
        <is>
          <t>SQL</t>
        </is>
      </c>
      <c r="CP63" s="65" t="inlineStr">
        <is>
          <t>MQL</t>
        </is>
      </c>
      <c r="CQ63" s="66" t="inlineStr">
        <is>
          <t>SQL</t>
        </is>
      </c>
    </row>
    <row r="64">
      <c r="A64" s="535" t="inlineStr">
        <is>
          <t>Всего</t>
        </is>
      </c>
      <c r="B64" s="536">
        <f>IFERROR(B59/B5,0)</f>
        <v/>
      </c>
      <c r="C64" s="536">
        <f>IFERROR(B59/C5,0)</f>
        <v/>
      </c>
      <c r="D64" s="536">
        <f>IFERROR(D59/D5,0)</f>
        <v/>
      </c>
      <c r="E64" s="536">
        <f>IFERROR(D59/E5,0)</f>
        <v/>
      </c>
      <c r="F64" s="536">
        <f>IFERROR(F59/F5,0)</f>
        <v/>
      </c>
      <c r="G64" s="536">
        <f>IFERROR(F59/G5,0)</f>
        <v/>
      </c>
      <c r="H64" s="536">
        <f>IFERROR(H59/H5,0)</f>
        <v/>
      </c>
      <c r="I64" s="536">
        <f>IFERROR(H59/I5,0)</f>
        <v/>
      </c>
      <c r="J64" s="536">
        <f>IFERROR(J59/J5,0)</f>
        <v/>
      </c>
      <c r="K64" s="536">
        <f>IFERROR(J59/K5,0)</f>
        <v/>
      </c>
      <c r="L64" s="536">
        <f>IFERROR(L59/L5,0)</f>
        <v/>
      </c>
      <c r="M64" s="536">
        <f>IFERROR(L59/M5,0)</f>
        <v/>
      </c>
      <c r="N64" s="537">
        <f>IFERROR(N59/N5,0)</f>
        <v/>
      </c>
      <c r="O64" s="537">
        <f>IFERROR(N59/O5,0)</f>
        <v/>
      </c>
      <c r="P64" s="537">
        <f>IFERROR(P59/P5,0)</f>
        <v/>
      </c>
      <c r="Q64" s="537">
        <f>IFERROR(P59/Q5,0)</f>
        <v/>
      </c>
      <c r="R64" s="365" t="n"/>
      <c r="S64" s="367" t="n"/>
      <c r="T64" s="365" t="n"/>
      <c r="U64" s="367" t="n"/>
      <c r="V64" s="365" t="n"/>
      <c r="W64" s="367" t="n"/>
      <c r="X64" s="537">
        <f>IFERROR(X24/X5,0)</f>
        <v/>
      </c>
      <c r="Y64" s="537">
        <f>IFERROR(X24/Y5,0)</f>
        <v/>
      </c>
      <c r="Z64" s="365" t="n"/>
      <c r="AA64" s="367" t="n"/>
      <c r="AB64" s="537">
        <f>IFERROR(AB59/AB5,0)</f>
        <v/>
      </c>
      <c r="AC64" s="537">
        <f>IFERROR(AB59/AC5,0)</f>
        <v/>
      </c>
      <c r="AD64" s="537">
        <f>IFERROR(AD59/AD5,0)</f>
        <v/>
      </c>
      <c r="AE64" s="537">
        <f>IFERROR(AD59/AE5,0)</f>
        <v/>
      </c>
      <c r="AF64" s="367" t="n"/>
      <c r="AG64" s="367" t="n"/>
      <c r="AH64" s="367" t="n"/>
      <c r="AI64" s="367" t="n"/>
      <c r="AJ64" s="367" t="n"/>
      <c r="AK64" s="367" t="n"/>
      <c r="AL64" s="367" t="n"/>
      <c r="AM64" s="367" t="n"/>
      <c r="AN64" s="367" t="n"/>
      <c r="AO64" s="367" t="n"/>
      <c r="AP64" s="537">
        <f>IFERROR(AP59/AP5,0)</f>
        <v/>
      </c>
      <c r="AQ64" s="537">
        <f>IFERROR(AP59/AQ5,0)</f>
        <v/>
      </c>
      <c r="AR64" s="537">
        <f>IFERROR(AR59/AR5,0)</f>
        <v/>
      </c>
      <c r="AS64" s="537">
        <f>IFERROR(AR59/AS5,0)</f>
        <v/>
      </c>
      <c r="AT64" s="367" t="n"/>
      <c r="AU64" s="367" t="n"/>
      <c r="AV64" s="367" t="n"/>
      <c r="AW64" s="367" t="n"/>
      <c r="AX64" s="367" t="n"/>
      <c r="AY64" s="367" t="n"/>
      <c r="AZ64" s="367" t="n"/>
      <c r="BA64" s="367" t="n"/>
      <c r="BB64" s="367" t="n"/>
      <c r="BC64" s="367" t="n"/>
      <c r="BD64" s="367" t="n"/>
      <c r="BE64" s="367" t="n"/>
      <c r="BF64" s="537">
        <f>IFERROR(BF59/BF5,0)</f>
        <v/>
      </c>
      <c r="BG64" s="537">
        <f>IFERROR(BF59/BG5,0)</f>
        <v/>
      </c>
      <c r="BH64" s="537">
        <f>IFERROR(BH59/BH5,0)</f>
        <v/>
      </c>
      <c r="BI64" s="537">
        <f>IFERROR(BH59/BI5,0)</f>
        <v/>
      </c>
      <c r="BJ64" s="367" t="n"/>
      <c r="BK64" s="367" t="n"/>
      <c r="BL64" s="367" t="n"/>
      <c r="BM64" s="367" t="n"/>
      <c r="BN64" s="367" t="n"/>
      <c r="BO64" s="367" t="n"/>
      <c r="BP64" s="367" t="n"/>
      <c r="BQ64" s="367" t="n"/>
      <c r="BR64" s="537">
        <f>IFERROR(BR59/BR5,0)</f>
        <v/>
      </c>
      <c r="BS64" s="537">
        <f>IFERROR(BR59/BS5,0)</f>
        <v/>
      </c>
      <c r="BT64" s="537">
        <f>IFERROR(BT59/BT5,0)</f>
        <v/>
      </c>
      <c r="BU64" s="537">
        <f>IFERROR(BT59/BU5,0)</f>
        <v/>
      </c>
      <c r="BV64" s="367" t="n"/>
      <c r="BW64" s="367" t="n"/>
      <c r="BX64" s="367" t="n"/>
      <c r="BY64" s="367" t="n"/>
      <c r="BZ64" s="367" t="n"/>
      <c r="CA64" s="367" t="n"/>
      <c r="CB64" s="367" t="n"/>
      <c r="CC64" s="367" t="n"/>
      <c r="CD64" s="365">
        <f>IFERROR(CD59/CD5,0)</f>
        <v/>
      </c>
      <c r="CE64" s="366">
        <f>IFERROR(CD59/CE5,0)</f>
        <v/>
      </c>
      <c r="CF64" s="367">
        <f>IFERROR(CF59/CF5,0)</f>
        <v/>
      </c>
      <c r="CG64" s="367">
        <f>IFERROR(CF59/CG5,0)</f>
        <v/>
      </c>
      <c r="CH64" s="368" t="n"/>
      <c r="CI64" s="368" t="n"/>
      <c r="CJ64" s="368" t="n"/>
      <c r="CK64" s="368" t="n"/>
      <c r="CL64" s="368" t="n"/>
      <c r="CM64" s="368" t="n"/>
      <c r="CN64" s="368" t="n"/>
      <c r="CO64" s="368" t="n"/>
      <c r="CP64" s="368" t="n"/>
      <c r="CQ64" s="368" t="n"/>
    </row>
    <row r="65">
      <c r="A65" s="535" t="inlineStr">
        <is>
          <t>Без ФОТа</t>
        </is>
      </c>
      <c r="B65" s="536">
        <f>IFERROR(B58/B5,0)</f>
        <v/>
      </c>
      <c r="C65" s="536">
        <f>IFERROR(B23/C5,0)</f>
        <v/>
      </c>
      <c r="D65" s="536">
        <f>0</f>
        <v/>
      </c>
      <c r="E65" s="536">
        <f>IFERROR(D58/E5,0)</f>
        <v/>
      </c>
      <c r="F65" s="536">
        <f>0</f>
        <v/>
      </c>
      <c r="G65" s="536">
        <f>IFERROR(F58/G5,0)</f>
        <v/>
      </c>
      <c r="H65" s="536">
        <f>IFERROR(H58/H5,0)</f>
        <v/>
      </c>
      <c r="I65" s="536">
        <f>IFERROR(H58/I5,0)</f>
        <v/>
      </c>
      <c r="J65" s="536">
        <f>0</f>
        <v/>
      </c>
      <c r="K65" s="536">
        <f>IFERROR(J58/K5,0)</f>
        <v/>
      </c>
      <c r="L65" s="536">
        <f>IFERROR(L58/L5,0)</f>
        <v/>
      </c>
      <c r="M65" s="536">
        <f>IFERROR(L58/M5,0)</f>
        <v/>
      </c>
      <c r="N65" s="537">
        <f>0</f>
        <v/>
      </c>
      <c r="O65" s="537">
        <f>IFERROR(N58/O5,0)</f>
        <v/>
      </c>
      <c r="P65" s="537">
        <f>IFERROR(P58/P5,0)</f>
        <v/>
      </c>
      <c r="Q65" s="537">
        <f>IFERROR(P58/Q5,0)</f>
        <v/>
      </c>
      <c r="R65" s="365" t="n"/>
      <c r="S65" s="367" t="n"/>
      <c r="T65" s="365" t="n"/>
      <c r="U65" s="367" t="n"/>
      <c r="V65" s="365" t="n"/>
      <c r="W65" s="367" t="n"/>
      <c r="X65" s="365" t="n"/>
      <c r="Y65" s="367" t="n"/>
      <c r="Z65" s="365" t="n"/>
      <c r="AA65" s="367" t="n"/>
      <c r="AB65" s="537">
        <f>0</f>
        <v/>
      </c>
      <c r="AC65" s="537">
        <f>IFERROR(AB58/AC5,0)</f>
        <v/>
      </c>
      <c r="AD65" s="537">
        <f>IFERROR(AD58/AD5,0)</f>
        <v/>
      </c>
      <c r="AE65" s="537">
        <f>IFERROR(AD58/AE5,0)</f>
        <v/>
      </c>
      <c r="AF65" s="367" t="n"/>
      <c r="AG65" s="367" t="n"/>
      <c r="AH65" s="367" t="n"/>
      <c r="AI65" s="367" t="n"/>
      <c r="AJ65" s="367" t="n"/>
      <c r="AK65" s="367" t="n"/>
      <c r="AL65" s="367" t="n"/>
      <c r="AM65" s="367" t="n"/>
      <c r="AN65" s="367" t="n"/>
      <c r="AO65" s="367" t="n"/>
      <c r="AP65" s="537">
        <f>0</f>
        <v/>
      </c>
      <c r="AQ65" s="537">
        <f>IFERROR(AP58/AQ5,0)</f>
        <v/>
      </c>
      <c r="AR65" s="537">
        <f>0</f>
        <v/>
      </c>
      <c r="AS65" s="537">
        <f>IFERROR(AR58/AS5,0)</f>
        <v/>
      </c>
      <c r="AT65" s="367" t="n"/>
      <c r="AU65" s="367" t="n"/>
      <c r="AV65" s="367" t="n"/>
      <c r="AW65" s="367" t="n"/>
      <c r="AX65" s="367" t="n"/>
      <c r="AY65" s="367" t="n"/>
      <c r="AZ65" s="367" t="n"/>
      <c r="BA65" s="367" t="n"/>
      <c r="BB65" s="367" t="n"/>
      <c r="BC65" s="367" t="n"/>
      <c r="BD65" s="367" t="n"/>
      <c r="BE65" s="367" t="n"/>
      <c r="BF65" s="537">
        <f>0</f>
        <v/>
      </c>
      <c r="BG65" s="537">
        <f>IFERROR(BF58/BG5,0)</f>
        <v/>
      </c>
      <c r="BH65" s="537">
        <f>0</f>
        <v/>
      </c>
      <c r="BI65" s="537">
        <f>IFERROR(BH58/BI5,0)</f>
        <v/>
      </c>
      <c r="BJ65" s="367" t="n"/>
      <c r="BK65" s="367" t="n"/>
      <c r="BL65" s="367" t="n"/>
      <c r="BM65" s="367" t="n"/>
      <c r="BN65" s="367" t="n"/>
      <c r="BO65" s="367" t="n"/>
      <c r="BP65" s="367" t="n"/>
      <c r="BQ65" s="367" t="n"/>
      <c r="BR65" s="537">
        <f>0</f>
        <v/>
      </c>
      <c r="BS65" s="537">
        <f>IFERROR(BR58/BS5,0)</f>
        <v/>
      </c>
      <c r="BT65" s="537">
        <f>0</f>
        <v/>
      </c>
      <c r="BU65" s="537">
        <f>IFERROR(BT58/BU5,0)</f>
        <v/>
      </c>
      <c r="BV65" s="367" t="n"/>
      <c r="BW65" s="367" t="n"/>
      <c r="BX65" s="367" t="n"/>
      <c r="BY65" s="367" t="n"/>
      <c r="BZ65" s="367" t="n"/>
      <c r="CA65" s="367" t="n"/>
      <c r="CB65" s="367" t="n"/>
      <c r="CC65" s="367" t="n"/>
      <c r="CD65" s="365">
        <f>0</f>
        <v/>
      </c>
      <c r="CE65" s="367">
        <f>IFERROR(CD58/CE5,0)</f>
        <v/>
      </c>
      <c r="CF65" s="365">
        <f>0</f>
        <v/>
      </c>
      <c r="CG65" s="367">
        <f>IFERROR(CF58/CG5,0)</f>
        <v/>
      </c>
      <c r="CH65" s="368" t="n"/>
      <c r="CI65" s="368" t="n"/>
      <c r="CJ65" s="368" t="n"/>
      <c r="CK65" s="368" t="n"/>
      <c r="CL65" s="368" t="n"/>
      <c r="CM65" s="368" t="n"/>
      <c r="CN65" s="368" t="n"/>
      <c r="CO65" s="368" t="n"/>
      <c r="CP65" s="368" t="n"/>
      <c r="CQ65" s="368" t="n"/>
    </row>
    <row r="66">
      <c r="A66" s="538" t="inlineStr">
        <is>
          <t>CPL платное продвижение</t>
        </is>
      </c>
      <c r="B66" s="539">
        <f>IFERROR(B23/B5,0)</f>
        <v/>
      </c>
      <c r="C66" s="371" t="n"/>
      <c r="D66" s="539">
        <f>IFERROR(D23/D5,0)</f>
        <v/>
      </c>
      <c r="E66" s="539">
        <f>IFERROR(D23/E5,0)</f>
        <v/>
      </c>
      <c r="F66" s="539">
        <f>0</f>
        <v/>
      </c>
      <c r="G66" s="539">
        <f>0</f>
        <v/>
      </c>
      <c r="H66" s="539">
        <f>0</f>
        <v/>
      </c>
      <c r="I66" s="539">
        <f>0</f>
        <v/>
      </c>
      <c r="J66" s="539">
        <f>0</f>
        <v/>
      </c>
      <c r="K66" s="539">
        <f>0</f>
        <v/>
      </c>
      <c r="L66" s="539">
        <f>0</f>
        <v/>
      </c>
      <c r="M66" s="539">
        <f>0</f>
        <v/>
      </c>
      <c r="N66" s="539">
        <f>0</f>
        <v/>
      </c>
      <c r="O66" s="539">
        <f>0</f>
        <v/>
      </c>
      <c r="P66" s="539">
        <f>IFERROR(P23/P5,0)</f>
        <v/>
      </c>
      <c r="Q66" s="539">
        <f>IFERROR(P23/Q5,0)</f>
        <v/>
      </c>
      <c r="R66" s="371" t="n"/>
      <c r="S66" s="371" t="n"/>
      <c r="T66" s="372" t="n"/>
      <c r="U66" s="371" t="n"/>
      <c r="V66" s="372" t="n"/>
      <c r="W66" s="371" t="n"/>
      <c r="X66" s="372" t="n"/>
      <c r="Y66" s="371" t="n"/>
      <c r="Z66" s="372" t="n"/>
      <c r="AA66" s="373" t="n"/>
      <c r="AB66" s="539">
        <f>0</f>
        <v/>
      </c>
      <c r="AC66" s="539">
        <f>0</f>
        <v/>
      </c>
      <c r="AD66" s="539">
        <f>IFERROR(AD23/AD5,0)</f>
        <v/>
      </c>
      <c r="AE66" s="539">
        <f>IFERROR(AD23/AE5,0)</f>
        <v/>
      </c>
      <c r="AF66" s="371" t="n"/>
      <c r="AG66" s="371" t="n"/>
      <c r="AH66" s="371" t="n"/>
      <c r="AI66" s="371" t="n"/>
      <c r="AJ66" s="371" t="n"/>
      <c r="AK66" s="371" t="n"/>
      <c r="AL66" s="371" t="n"/>
      <c r="AM66" s="371" t="n"/>
      <c r="AN66" s="371" t="n"/>
      <c r="AO66" s="371" t="n"/>
      <c r="AP66" s="539">
        <f>0</f>
        <v/>
      </c>
      <c r="AQ66" s="539">
        <f>0</f>
        <v/>
      </c>
      <c r="AR66" s="539">
        <f>0</f>
        <v/>
      </c>
      <c r="AS66" s="539">
        <f>0</f>
        <v/>
      </c>
      <c r="AT66" s="371" t="n"/>
      <c r="AU66" s="371" t="n"/>
      <c r="AV66" s="371" t="n"/>
      <c r="AW66" s="371" t="n"/>
      <c r="AX66" s="371" t="n"/>
      <c r="AY66" s="371" t="n"/>
      <c r="AZ66" s="371" t="n"/>
      <c r="BA66" s="371" t="n"/>
      <c r="BB66" s="371" t="n"/>
      <c r="BC66" s="371" t="n"/>
      <c r="BD66" s="371" t="n"/>
      <c r="BE66" s="371" t="n"/>
      <c r="BF66" s="539">
        <f>0</f>
        <v/>
      </c>
      <c r="BG66" s="539">
        <f>0</f>
        <v/>
      </c>
      <c r="BH66" s="539">
        <f>0</f>
        <v/>
      </c>
      <c r="BI66" s="539">
        <f>0</f>
        <v/>
      </c>
      <c r="BJ66" s="371" t="n"/>
      <c r="BK66" s="371" t="n"/>
      <c r="BL66" s="371" t="n"/>
      <c r="BM66" s="371" t="n"/>
      <c r="BN66" s="371" t="n"/>
      <c r="BO66" s="371" t="n"/>
      <c r="BP66" s="371" t="n"/>
      <c r="BQ66" s="371" t="n"/>
      <c r="BR66" s="539">
        <f>0</f>
        <v/>
      </c>
      <c r="BS66" s="539">
        <f>0</f>
        <v/>
      </c>
      <c r="BT66" s="539">
        <f>0</f>
        <v/>
      </c>
      <c r="BU66" s="539">
        <f>0</f>
        <v/>
      </c>
      <c r="BV66" s="371" t="n"/>
      <c r="BW66" s="371" t="n"/>
      <c r="BX66" s="371" t="n"/>
      <c r="BY66" s="371" t="n"/>
      <c r="BZ66" s="371" t="n"/>
      <c r="CA66" s="371" t="n"/>
      <c r="CB66" s="371" t="n"/>
      <c r="CC66" s="371" t="n"/>
      <c r="CD66" s="371">
        <f>0</f>
        <v/>
      </c>
      <c r="CE66" s="371">
        <f>0</f>
        <v/>
      </c>
      <c r="CF66" s="372">
        <f>0</f>
        <v/>
      </c>
      <c r="CG66" s="373">
        <f>0</f>
        <v/>
      </c>
      <c r="CH66" s="376" t="n"/>
      <c r="CI66" s="376" t="n"/>
      <c r="CJ66" s="376" t="n"/>
      <c r="CK66" s="376" t="n"/>
      <c r="CL66" s="376" t="n"/>
      <c r="CM66" s="376" t="n"/>
      <c r="CN66" s="376" t="n"/>
      <c r="CO66" s="376" t="n"/>
      <c r="CP66" s="376" t="n"/>
      <c r="CQ66" s="377" t="n"/>
    </row>
    <row r="67">
      <c r="A67" s="540" t="inlineStr">
        <is>
          <t>SEO</t>
        </is>
      </c>
      <c r="B67" s="521">
        <f>IFERROR(B33/B7,0)</f>
        <v/>
      </c>
      <c r="C67" s="521">
        <f>IFERROR(B33/C7,0)</f>
        <v/>
      </c>
      <c r="D67" s="521">
        <f>IFERROR(D33/D7,0)</f>
        <v/>
      </c>
      <c r="E67" s="521">
        <f>IFERROR(D33/E7,0)</f>
        <v/>
      </c>
      <c r="F67" s="521">
        <f>IFERROR(F33/F7,0)</f>
        <v/>
      </c>
      <c r="G67" s="521">
        <f>IFERROR(F33/G7,0)</f>
        <v/>
      </c>
      <c r="H67" s="521">
        <f>IFERROR(H33/H7,0)</f>
        <v/>
      </c>
      <c r="I67" s="521">
        <f>IFERROR(H33/I7,0)</f>
        <v/>
      </c>
      <c r="J67" s="521">
        <f>IFERROR(J33/J7,0)</f>
        <v/>
      </c>
      <c r="K67" s="521">
        <f>IFERROR(J33/K7,0)</f>
        <v/>
      </c>
      <c r="L67" s="521">
        <f>IFERROR(L33/L7,0)</f>
        <v/>
      </c>
      <c r="M67" s="521">
        <f>IFERROR(L33/M7,0)</f>
        <v/>
      </c>
      <c r="N67" s="521">
        <f>0</f>
        <v/>
      </c>
      <c r="O67" s="380" t="n"/>
      <c r="P67" s="379" t="n"/>
      <c r="Q67" s="380" t="n"/>
      <c r="R67" s="379" t="n"/>
      <c r="S67" s="379" t="n"/>
      <c r="T67" s="257" t="n"/>
      <c r="U67" s="379" t="n"/>
      <c r="V67" s="257" t="n"/>
      <c r="W67" s="379" t="n"/>
      <c r="X67" s="257" t="n"/>
      <c r="Y67" s="379" t="n"/>
      <c r="Z67" s="257" t="n"/>
      <c r="AA67" s="380" t="n"/>
      <c r="AB67" s="379" t="n"/>
      <c r="AC67" s="380" t="n"/>
      <c r="AD67" s="379" t="n"/>
      <c r="AE67" s="521">
        <f>0</f>
        <v/>
      </c>
      <c r="AF67" s="379" t="n"/>
      <c r="AG67" s="379" t="n"/>
      <c r="AH67" s="379" t="n"/>
      <c r="AI67" s="379" t="n"/>
      <c r="AJ67" s="379" t="n"/>
      <c r="AK67" s="379" t="n"/>
      <c r="AL67" s="379" t="n"/>
      <c r="AM67" s="379" t="n"/>
      <c r="AN67" s="379" t="n"/>
      <c r="AO67" s="379" t="n"/>
      <c r="AP67" s="521">
        <f>0</f>
        <v/>
      </c>
      <c r="AQ67" s="380" t="n"/>
      <c r="AR67" s="379" t="n"/>
      <c r="AS67" s="521">
        <f>0</f>
        <v/>
      </c>
      <c r="AT67" s="379" t="n"/>
      <c r="AU67" s="379" t="n"/>
      <c r="AV67" s="379" t="n"/>
      <c r="AW67" s="379" t="n"/>
      <c r="AX67" s="379" t="n"/>
      <c r="AY67" s="379" t="n"/>
      <c r="AZ67" s="379" t="n"/>
      <c r="BA67" s="379" t="n"/>
      <c r="BB67" s="379" t="n"/>
      <c r="BC67" s="379" t="n"/>
      <c r="BD67" s="379" t="n"/>
      <c r="BE67" s="379" t="n"/>
      <c r="BF67" s="521">
        <f>0</f>
        <v/>
      </c>
      <c r="BG67" s="380" t="n"/>
      <c r="BH67" s="379" t="n"/>
      <c r="BI67" s="521" t="inlineStr">
        <is>
          <t>#DIV/0!</t>
        </is>
      </c>
      <c r="BJ67" s="379" t="n"/>
      <c r="BK67" s="379" t="n"/>
      <c r="BL67" s="379" t="n"/>
      <c r="BM67" s="379" t="n"/>
      <c r="BN67" s="379" t="n"/>
      <c r="BO67" s="379" t="n"/>
      <c r="BP67" s="379" t="n"/>
      <c r="BQ67" s="379" t="n"/>
      <c r="BR67" s="521">
        <f>0</f>
        <v/>
      </c>
      <c r="BS67" s="380" t="n"/>
      <c r="BT67" s="379" t="n"/>
      <c r="BU67" s="521">
        <f>0</f>
        <v/>
      </c>
      <c r="BV67" s="379" t="n"/>
      <c r="BW67" s="379" t="n"/>
      <c r="BX67" s="379" t="n"/>
      <c r="BY67" s="379" t="n"/>
      <c r="BZ67" s="379" t="n"/>
      <c r="CA67" s="379" t="n"/>
      <c r="CB67" s="379" t="n"/>
      <c r="CC67" s="379" t="n"/>
      <c r="CD67" s="257">
        <f>0</f>
        <v/>
      </c>
      <c r="CE67" s="380" t="n"/>
      <c r="CF67" s="379" t="n"/>
      <c r="CG67" s="380" t="n"/>
      <c r="CH67" s="381" t="n"/>
      <c r="CI67" s="381" t="n"/>
      <c r="CJ67" s="381" t="n"/>
      <c r="CK67" s="381" t="n"/>
      <c r="CL67" s="381" t="n"/>
      <c r="CM67" s="381" t="n"/>
      <c r="CN67" s="381" t="n"/>
      <c r="CO67" s="381" t="n"/>
      <c r="CP67" s="381" t="n"/>
      <c r="CQ67" s="382" t="n"/>
    </row>
    <row r="68">
      <c r="A68" s="540" t="inlineStr">
        <is>
          <t>Яндекс.Директ</t>
        </is>
      </c>
      <c r="B68" s="521">
        <f>IFERROR(B26/B8,0)</f>
        <v/>
      </c>
      <c r="C68" s="521">
        <f>IFERROR(B26/C8,0)</f>
        <v/>
      </c>
      <c r="D68" s="521">
        <f>IFERROR(D26/D8,0)</f>
        <v/>
      </c>
      <c r="E68" s="521">
        <f>IFERROR(D26/E8,0)</f>
        <v/>
      </c>
      <c r="F68" s="521">
        <f>IFERROR(F26/F8,0)</f>
        <v/>
      </c>
      <c r="G68" s="521">
        <f>IFERROR(F26/G8,0)</f>
        <v/>
      </c>
      <c r="H68" s="521">
        <f>IFERROR(H26/H8,0)</f>
        <v/>
      </c>
      <c r="I68" s="521">
        <f>IFERROR(H26/I8,0)</f>
        <v/>
      </c>
      <c r="J68" s="521">
        <f>IFERROR(J26/J8,0)</f>
        <v/>
      </c>
      <c r="K68" s="521">
        <f>IFERROR(J26/K8,0)</f>
        <v/>
      </c>
      <c r="L68" s="521">
        <f>IFERROR(L26/L8,0)</f>
        <v/>
      </c>
      <c r="M68" s="521">
        <f>IFERROR(L26/M8,0)</f>
        <v/>
      </c>
      <c r="N68" s="521">
        <f>0</f>
        <v/>
      </c>
      <c r="O68" s="380" t="n"/>
      <c r="P68" s="379" t="n"/>
      <c r="Q68" s="380" t="n"/>
      <c r="R68" s="379" t="n"/>
      <c r="S68" s="379" t="n"/>
      <c r="T68" s="257" t="n"/>
      <c r="U68" s="379" t="n"/>
      <c r="V68" s="257" t="n"/>
      <c r="W68" s="379" t="n"/>
      <c r="X68" s="257" t="n"/>
      <c r="Y68" s="379" t="n"/>
      <c r="Z68" s="257" t="n"/>
      <c r="AA68" s="380" t="n"/>
      <c r="AB68" s="379" t="n"/>
      <c r="AC68" s="380" t="n"/>
      <c r="AD68" s="379" t="n"/>
      <c r="AE68" s="521" t="n">
        <v>0</v>
      </c>
      <c r="AF68" s="379" t="n"/>
      <c r="AG68" s="379" t="n"/>
      <c r="AH68" s="379" t="n"/>
      <c r="AI68" s="379" t="n"/>
      <c r="AJ68" s="379" t="n"/>
      <c r="AK68" s="379" t="n"/>
      <c r="AL68" s="379" t="n"/>
      <c r="AM68" s="379" t="n"/>
      <c r="AN68" s="379" t="n"/>
      <c r="AO68" s="379" t="n"/>
      <c r="AP68" s="521">
        <f>0</f>
        <v/>
      </c>
      <c r="AQ68" s="380" t="n"/>
      <c r="AR68" s="379" t="n"/>
      <c r="AS68" s="521" t="n">
        <v>0</v>
      </c>
      <c r="AT68" s="379" t="n"/>
      <c r="AU68" s="379" t="n"/>
      <c r="AV68" s="379" t="n"/>
      <c r="AW68" s="379" t="n"/>
      <c r="AX68" s="379" t="n"/>
      <c r="AY68" s="379" t="n"/>
      <c r="AZ68" s="379" t="n"/>
      <c r="BA68" s="379" t="n"/>
      <c r="BB68" s="379" t="n"/>
      <c r="BC68" s="379" t="n"/>
      <c r="BD68" s="379" t="n"/>
      <c r="BE68" s="379" t="n"/>
      <c r="BF68" s="521">
        <f>0</f>
        <v/>
      </c>
      <c r="BG68" s="380" t="n"/>
      <c r="BH68" s="379" t="n"/>
      <c r="BI68" s="521" t="n">
        <v>0</v>
      </c>
      <c r="BJ68" s="379" t="n"/>
      <c r="BK68" s="379" t="n"/>
      <c r="BL68" s="379" t="n"/>
      <c r="BM68" s="379" t="n"/>
      <c r="BN68" s="379" t="n"/>
      <c r="BO68" s="379" t="n"/>
      <c r="BP68" s="379" t="n"/>
      <c r="BQ68" s="379" t="n"/>
      <c r="BR68" s="521">
        <f>0</f>
        <v/>
      </c>
      <c r="BS68" s="380" t="n"/>
      <c r="BT68" s="379" t="n"/>
      <c r="BU68" s="521" t="n">
        <v>0</v>
      </c>
      <c r="BV68" s="379" t="n"/>
      <c r="BW68" s="379" t="n"/>
      <c r="BX68" s="379" t="n"/>
      <c r="BY68" s="379" t="n"/>
      <c r="BZ68" s="379" t="n"/>
      <c r="CA68" s="379" t="n"/>
      <c r="CB68" s="379" t="n"/>
      <c r="CC68" s="379" t="n"/>
      <c r="CD68" s="257">
        <f>0</f>
        <v/>
      </c>
      <c r="CE68" s="380" t="n"/>
      <c r="CF68" s="379" t="n"/>
      <c r="CG68" s="380" t="n"/>
      <c r="CH68" s="381" t="n"/>
      <c r="CI68" s="381" t="n"/>
      <c r="CJ68" s="381" t="n"/>
      <c r="CK68" s="381" t="n"/>
      <c r="CL68" s="381" t="n"/>
      <c r="CM68" s="381" t="n"/>
      <c r="CN68" s="381" t="n"/>
      <c r="CO68" s="381" t="n"/>
      <c r="CP68" s="381" t="n"/>
      <c r="CQ68" s="382" t="n"/>
    </row>
    <row r="69">
      <c r="A69" s="540" t="inlineStr">
        <is>
          <t xml:space="preserve">VK ADS </t>
        </is>
      </c>
      <c r="B69" s="521">
        <f>0</f>
        <v/>
      </c>
      <c r="C69" s="521">
        <f>0</f>
        <v/>
      </c>
      <c r="D69" s="521">
        <f>0</f>
        <v/>
      </c>
      <c r="E69" s="521">
        <f>0</f>
        <v/>
      </c>
      <c r="F69" s="521">
        <f>0</f>
        <v/>
      </c>
      <c r="G69" s="521">
        <f>0</f>
        <v/>
      </c>
      <c r="H69" s="521">
        <f>0</f>
        <v/>
      </c>
      <c r="I69" s="521">
        <f>0</f>
        <v/>
      </c>
      <c r="J69" s="521">
        <f>0</f>
        <v/>
      </c>
      <c r="K69" s="521">
        <f>0</f>
        <v/>
      </c>
      <c r="L69" s="521">
        <f>0</f>
        <v/>
      </c>
      <c r="M69" s="521">
        <f>0</f>
        <v/>
      </c>
      <c r="N69" s="521">
        <f>IFERROR(N34/N12,0)</f>
        <v/>
      </c>
      <c r="O69" s="380" t="n"/>
      <c r="P69" s="379" t="n"/>
      <c r="Q69" s="380" t="n"/>
      <c r="R69" s="379" t="n"/>
      <c r="S69" s="379" t="n"/>
      <c r="T69" s="257" t="n"/>
      <c r="U69" s="379" t="n"/>
      <c r="V69" s="257" t="n"/>
      <c r="W69" s="379" t="n"/>
      <c r="X69" s="257" t="n"/>
      <c r="Y69" s="379" t="n"/>
      <c r="Z69" s="257" t="n"/>
      <c r="AA69" s="380" t="n"/>
      <c r="AB69" s="379" t="n"/>
      <c r="AC69" s="380" t="n"/>
      <c r="AD69" s="379" t="n"/>
      <c r="AE69" s="521" t="n">
        <v>0</v>
      </c>
      <c r="AF69" s="379" t="n"/>
      <c r="AG69" s="379" t="n"/>
      <c r="AH69" s="379" t="n"/>
      <c r="AI69" s="379" t="n"/>
      <c r="AJ69" s="379" t="n"/>
      <c r="AK69" s="379" t="n"/>
      <c r="AL69" s="379" t="n"/>
      <c r="AM69" s="379" t="n"/>
      <c r="AN69" s="379" t="n"/>
      <c r="AO69" s="379" t="n"/>
      <c r="AP69" s="521">
        <f>IFERROR(AP34/AP12,0)</f>
        <v/>
      </c>
      <c r="AQ69" s="380" t="n"/>
      <c r="AR69" s="379" t="n"/>
      <c r="AS69" s="521">
        <f>0</f>
        <v/>
      </c>
      <c r="AT69" s="379" t="n"/>
      <c r="AU69" s="379" t="n"/>
      <c r="AV69" s="379" t="n"/>
      <c r="AW69" s="379" t="n"/>
      <c r="AX69" s="379" t="n"/>
      <c r="AY69" s="379" t="n"/>
      <c r="AZ69" s="379" t="n"/>
      <c r="BA69" s="379" t="n"/>
      <c r="BB69" s="379" t="n"/>
      <c r="BC69" s="379" t="n"/>
      <c r="BD69" s="379" t="n"/>
      <c r="BE69" s="379" t="n"/>
      <c r="BF69" s="521">
        <f>IFERROR(BF34/BF12,0)</f>
        <v/>
      </c>
      <c r="BG69" s="380" t="n"/>
      <c r="BH69" s="379" t="n"/>
      <c r="BI69" s="521">
        <f>IFERROR(BH34/BI16,0)</f>
        <v/>
      </c>
      <c r="BJ69" s="379" t="n"/>
      <c r="BK69" s="379" t="n"/>
      <c r="BL69" s="379" t="n"/>
      <c r="BM69" s="379" t="n"/>
      <c r="BN69" s="379" t="n"/>
      <c r="BO69" s="379" t="n"/>
      <c r="BP69" s="379" t="n"/>
      <c r="BQ69" s="379" t="n"/>
      <c r="BR69" s="521">
        <f>IFERROR(BR34/BR12,0)</f>
        <v/>
      </c>
      <c r="BS69" s="380" t="n"/>
      <c r="BT69" s="379" t="n"/>
      <c r="BU69" s="521">
        <f>IFERROR(BT34/BU16,0)</f>
        <v/>
      </c>
      <c r="BV69" s="379" t="n"/>
      <c r="BW69" s="379" t="n"/>
      <c r="BX69" s="379" t="n"/>
      <c r="BY69" s="379" t="n"/>
      <c r="BZ69" s="379" t="n"/>
      <c r="CA69" s="379" t="n"/>
      <c r="CB69" s="379" t="n"/>
      <c r="CC69" s="379" t="n"/>
      <c r="CD69" s="257">
        <f>IFERROR(CD34/CD12,0)</f>
        <v/>
      </c>
      <c r="CE69" s="380" t="n"/>
      <c r="CF69" s="379" t="n"/>
      <c r="CG69" s="380" t="n"/>
      <c r="CH69" s="381" t="n"/>
      <c r="CI69" s="381" t="n"/>
      <c r="CJ69" s="381" t="n"/>
      <c r="CK69" s="381" t="n"/>
      <c r="CL69" s="381" t="n"/>
      <c r="CM69" s="381" t="n"/>
      <c r="CN69" s="381" t="n"/>
      <c r="CO69" s="381" t="n"/>
      <c r="CP69" s="381" t="n"/>
      <c r="CQ69" s="382" t="n"/>
    </row>
    <row r="70">
      <c r="A70" s="540" t="inlineStr">
        <is>
          <t>Рассылки по холодной базе</t>
        </is>
      </c>
      <c r="B70" s="521">
        <f>0</f>
        <v/>
      </c>
      <c r="C70" s="521">
        <f>0</f>
        <v/>
      </c>
      <c r="D70" s="521">
        <f>0</f>
        <v/>
      </c>
      <c r="E70" s="521">
        <f>0</f>
        <v/>
      </c>
      <c r="F70" s="521">
        <f>0</f>
        <v/>
      </c>
      <c r="G70" s="521">
        <f>0</f>
        <v/>
      </c>
      <c r="H70" s="521">
        <f>0</f>
        <v/>
      </c>
      <c r="I70" s="521">
        <f>0</f>
        <v/>
      </c>
      <c r="J70" s="521">
        <f>0</f>
        <v/>
      </c>
      <c r="K70" s="521">
        <f>0</f>
        <v/>
      </c>
      <c r="L70" s="521">
        <f>0</f>
        <v/>
      </c>
      <c r="M70" s="521">
        <f>0</f>
        <v/>
      </c>
      <c r="N70" s="521">
        <f>0</f>
        <v/>
      </c>
      <c r="O70" s="380" t="n"/>
      <c r="P70" s="379" t="n"/>
      <c r="Q70" s="380" t="n"/>
      <c r="R70" s="379" t="n"/>
      <c r="S70" s="379" t="n"/>
      <c r="T70" s="257" t="n"/>
      <c r="U70" s="379" t="n"/>
      <c r="V70" s="257" t="n"/>
      <c r="W70" s="379" t="n"/>
      <c r="X70" s="257" t="n"/>
      <c r="Y70" s="379" t="n"/>
      <c r="Z70" s="257" t="n"/>
      <c r="AA70" s="380" t="n"/>
      <c r="AB70" s="379" t="n"/>
      <c r="AC70" s="380" t="n"/>
      <c r="AD70" s="379" t="n"/>
      <c r="AE70" s="521" t="n">
        <v>0</v>
      </c>
      <c r="AF70" s="379" t="n"/>
      <c r="AG70" s="379" t="n"/>
      <c r="AH70" s="379" t="n"/>
      <c r="AI70" s="379" t="n"/>
      <c r="AJ70" s="379" t="n"/>
      <c r="AK70" s="379" t="n"/>
      <c r="AL70" s="379" t="n"/>
      <c r="AM70" s="379" t="n"/>
      <c r="AN70" s="379" t="n"/>
      <c r="AO70" s="379" t="n"/>
      <c r="AP70" s="521">
        <f>0</f>
        <v/>
      </c>
      <c r="AQ70" s="380" t="n"/>
      <c r="AR70" s="379" t="n"/>
      <c r="AS70" s="521" t="n">
        <v>0</v>
      </c>
      <c r="AT70" s="379" t="n"/>
      <c r="AU70" s="379" t="n"/>
      <c r="AV70" s="379" t="n"/>
      <c r="AW70" s="379" t="n"/>
      <c r="AX70" s="379" t="n"/>
      <c r="AY70" s="379" t="n"/>
      <c r="AZ70" s="379" t="n"/>
      <c r="BA70" s="379" t="n"/>
      <c r="BB70" s="379" t="n"/>
      <c r="BC70" s="379" t="n"/>
      <c r="BD70" s="379" t="n"/>
      <c r="BE70" s="379" t="n"/>
      <c r="BF70" s="521">
        <f>0</f>
        <v/>
      </c>
      <c r="BG70" s="380" t="n"/>
      <c r="BH70" s="379" t="n"/>
      <c r="BI70" s="521" t="n">
        <v>0</v>
      </c>
      <c r="BJ70" s="379" t="n"/>
      <c r="BK70" s="379" t="n"/>
      <c r="BL70" s="379" t="n"/>
      <c r="BM70" s="379" t="n"/>
      <c r="BN70" s="379" t="n"/>
      <c r="BO70" s="379" t="n"/>
      <c r="BP70" s="379" t="n"/>
      <c r="BQ70" s="379" t="n"/>
      <c r="BR70" s="521">
        <f>0</f>
        <v/>
      </c>
      <c r="BS70" s="380" t="n"/>
      <c r="BT70" s="379" t="n"/>
      <c r="BU70" s="521" t="n">
        <v>0</v>
      </c>
      <c r="BV70" s="379" t="n"/>
      <c r="BW70" s="379" t="n"/>
      <c r="BX70" s="379" t="n"/>
      <c r="BY70" s="379" t="n"/>
      <c r="BZ70" s="379" t="n"/>
      <c r="CA70" s="379" t="n"/>
      <c r="CB70" s="379" t="n"/>
      <c r="CC70" s="379" t="n"/>
      <c r="CD70" s="257">
        <f>0</f>
        <v/>
      </c>
      <c r="CE70" s="380" t="n"/>
      <c r="CF70" s="379" t="n"/>
      <c r="CG70" s="380" t="n"/>
      <c r="CH70" s="381" t="n"/>
      <c r="CI70" s="381" t="n"/>
      <c r="CJ70" s="381" t="n"/>
      <c r="CK70" s="381" t="n"/>
      <c r="CL70" s="381" t="n"/>
      <c r="CM70" s="381" t="n"/>
      <c r="CN70" s="381" t="n"/>
      <c r="CO70" s="381" t="n"/>
      <c r="CP70" s="381" t="n"/>
      <c r="CQ70" s="382" t="n"/>
    </row>
    <row r="71">
      <c r="A71" s="453" t="n"/>
      <c r="B71" s="104" t="n"/>
      <c r="C71" s="104" t="n"/>
      <c r="D71" s="104" t="n"/>
      <c r="E71" s="104" t="n"/>
      <c r="F71" s="104" t="n"/>
      <c r="G71" s="104" t="n"/>
      <c r="H71" s="104" t="n"/>
      <c r="I71" s="104" t="n"/>
      <c r="J71" s="104" t="n"/>
      <c r="K71" s="104" t="n"/>
      <c r="L71" s="104" t="n"/>
      <c r="M71" s="104" t="n"/>
      <c r="N71" s="104" t="n"/>
      <c r="O71" s="104" t="n"/>
      <c r="P71" s="104" t="n"/>
      <c r="Q71" s="104" t="n"/>
      <c r="R71" s="104" t="n"/>
      <c r="S71" s="104" t="n"/>
      <c r="T71" s="104" t="n"/>
      <c r="U71" s="104" t="n"/>
      <c r="V71" s="104" t="n"/>
      <c r="W71" s="104" t="n"/>
      <c r="X71" s="104" t="n"/>
      <c r="Y71" s="104" t="n"/>
      <c r="Z71" s="104" t="n"/>
      <c r="AA71" s="104" t="n"/>
      <c r="AB71" s="104" t="n"/>
      <c r="AC71" s="104" t="n"/>
      <c r="AD71" s="104" t="n"/>
      <c r="AE71" s="104" t="n"/>
      <c r="AF71" s="104" t="n"/>
      <c r="AG71" s="104" t="n"/>
      <c r="AH71" s="104" t="n"/>
      <c r="AI71" s="104" t="n"/>
      <c r="AJ71" s="104" t="n"/>
      <c r="AK71" s="104" t="n"/>
      <c r="AL71" s="104" t="n"/>
      <c r="AM71" s="104" t="n"/>
      <c r="AN71" s="104" t="n"/>
      <c r="AO71" s="104" t="n"/>
      <c r="AP71" s="104" t="n"/>
      <c r="AQ71" s="104" t="n"/>
      <c r="AR71" s="104" t="n"/>
      <c r="AS71" s="104" t="n"/>
      <c r="AT71" s="104" t="n"/>
      <c r="AU71" s="104" t="n"/>
      <c r="AV71" s="104" t="n"/>
      <c r="AW71" s="104" t="n"/>
      <c r="AX71" s="104" t="n"/>
      <c r="AY71" s="104" t="n"/>
      <c r="AZ71" s="104" t="n"/>
      <c r="BA71" s="104" t="n"/>
      <c r="BB71" s="104" t="n"/>
      <c r="BC71" s="104" t="n"/>
      <c r="BD71" s="104" t="n"/>
      <c r="BE71" s="104" t="n"/>
      <c r="BF71" s="104" t="n"/>
      <c r="BG71" s="104" t="n"/>
      <c r="BH71" s="104" t="n"/>
      <c r="BI71" s="104" t="n"/>
      <c r="BJ71" s="104" t="n"/>
      <c r="BK71" s="104" t="n"/>
      <c r="BL71" s="104" t="n"/>
      <c r="BM71" s="104" t="n"/>
      <c r="BN71" s="104" t="n"/>
      <c r="BO71" s="104" t="n"/>
      <c r="BP71" s="104" t="n"/>
      <c r="BQ71" s="104" t="n"/>
      <c r="BR71" s="104" t="n"/>
      <c r="BS71" s="104" t="n"/>
      <c r="BT71" s="104" t="n"/>
      <c r="BU71" s="104" t="n"/>
      <c r="BV71" s="104" t="n"/>
      <c r="BW71" s="104" t="n"/>
      <c r="BX71" s="104" t="n"/>
      <c r="BY71" s="104" t="n"/>
      <c r="BZ71" s="104" t="n"/>
      <c r="CA71" s="104" t="n"/>
      <c r="CB71" s="104" t="n"/>
      <c r="CC71" s="104" t="n"/>
      <c r="CD71" s="104" t="n"/>
      <c r="CE71" s="104" t="n"/>
      <c r="CF71" s="104" t="n"/>
      <c r="CG71" s="104" t="n"/>
      <c r="CH71" s="453" t="n"/>
      <c r="CI71" s="453" t="n"/>
      <c r="CJ71" s="453" t="n"/>
      <c r="CK71" s="453" t="n"/>
      <c r="CL71" s="453" t="n"/>
      <c r="CM71" s="453" t="n"/>
      <c r="CN71" s="453" t="n"/>
      <c r="CO71" s="453" t="n"/>
      <c r="CP71" s="453" t="n"/>
      <c r="CQ71" s="453" t="n"/>
    </row>
  </sheetData>
  <mergeCells count="1542">
    <mergeCell ref="BH25:BI25"/>
    <mergeCell ref="AR52:AS52"/>
    <mergeCell ref="BP22:BQ22"/>
    <mergeCell ref="AV3:AW3"/>
    <mergeCell ref="BB42:BC42"/>
    <mergeCell ref="CD50:CE50"/>
    <mergeCell ref="AD46:AE46"/>
    <mergeCell ref="AD40:AE40"/>
    <mergeCell ref="BT55:BU55"/>
    <mergeCell ref="CD52:CE52"/>
    <mergeCell ref="N29:O29"/>
    <mergeCell ref="T51:U51"/>
    <mergeCell ref="CJ59:CK59"/>
    <mergeCell ref="BP38:BQ38"/>
    <mergeCell ref="N31:O31"/>
    <mergeCell ref="BP40:BQ40"/>
    <mergeCell ref="AH45:AI45"/>
    <mergeCell ref="N24:O24"/>
    <mergeCell ref="BF51:BG51"/>
    <mergeCell ref="AH47:AI47"/>
    <mergeCell ref="N26:O26"/>
    <mergeCell ref="CJ62:CK62"/>
    <mergeCell ref="T33:U33"/>
    <mergeCell ref="BT45:BU45"/>
    <mergeCell ref="AZ24:BA24"/>
    <mergeCell ref="AL27:AM27"/>
    <mergeCell ref="AD59:AE59"/>
    <mergeCell ref="N42:O42"/>
    <mergeCell ref="BF33:BG33"/>
    <mergeCell ref="N52:O52"/>
    <mergeCell ref="V39:W39"/>
    <mergeCell ref="D53:E53"/>
    <mergeCell ref="D47:E47"/>
    <mergeCell ref="AF30:AG30"/>
    <mergeCell ref="N44:O44"/>
    <mergeCell ref="AZ50:BA50"/>
    <mergeCell ref="CB58:CC58"/>
    <mergeCell ref="AB2:AO2"/>
    <mergeCell ref="AZ52:BA52"/>
    <mergeCell ref="AF31:AG31"/>
    <mergeCell ref="BX22:BY22"/>
    <mergeCell ref="BH39:BI39"/>
    <mergeCell ref="BR30:BS30"/>
    <mergeCell ref="BF59:BG59"/>
    <mergeCell ref="AL38:AM38"/>
    <mergeCell ref="BN46:BO46"/>
    <mergeCell ref="BX37:BY37"/>
    <mergeCell ref="AF56:AG56"/>
    <mergeCell ref="AL40:AM40"/>
    <mergeCell ref="L32:M32"/>
    <mergeCell ref="V23:W23"/>
    <mergeCell ref="BR54:BS54"/>
    <mergeCell ref="BX38:BY38"/>
    <mergeCell ref="BR56:BS56"/>
    <mergeCell ref="AT24:AU24"/>
    <mergeCell ref="BH31:BI31"/>
    <mergeCell ref="V24:W24"/>
    <mergeCell ref="AT53:AU53"/>
    <mergeCell ref="L58:M58"/>
    <mergeCell ref="BD44:BE44"/>
    <mergeCell ref="B34:C34"/>
    <mergeCell ref="V49:W49"/>
    <mergeCell ref="B28:C28"/>
    <mergeCell ref="L50:M50"/>
    <mergeCell ref="L25:M25"/>
    <mergeCell ref="CF24:CG24"/>
    <mergeCell ref="AT55:AU55"/>
    <mergeCell ref="D3:E3"/>
    <mergeCell ref="B30:C30"/>
    <mergeCell ref="L52:M52"/>
    <mergeCell ref="CF53:CG53"/>
    <mergeCell ref="AX58:AY58"/>
    <mergeCell ref="BH49:BI49"/>
    <mergeCell ref="AN28:AO28"/>
    <mergeCell ref="AD39:AE39"/>
    <mergeCell ref="AB6:AC6"/>
    <mergeCell ref="BF22:BG22"/>
    <mergeCell ref="AN30:AO30"/>
    <mergeCell ref="AJ46:AK46"/>
    <mergeCell ref="CF50:CG50"/>
    <mergeCell ref="CJ58:CK58"/>
    <mergeCell ref="AN54:AO54"/>
    <mergeCell ref="BP62:BQ62"/>
    <mergeCell ref="AD57:AE57"/>
    <mergeCell ref="BZ54:CA54"/>
    <mergeCell ref="CH51:CI51"/>
    <mergeCell ref="BZ56:CA56"/>
    <mergeCell ref="J33:K33"/>
    <mergeCell ref="AF27:AG27"/>
    <mergeCell ref="BL42:BM42"/>
    <mergeCell ref="AL34:AM34"/>
    <mergeCell ref="AV25:AW25"/>
    <mergeCell ref="J28:K28"/>
    <mergeCell ref="AL36:AM36"/>
    <mergeCell ref="L3:M3"/>
    <mergeCell ref="BX51:BY51"/>
    <mergeCell ref="CF6:CG6"/>
    <mergeCell ref="AP44:AQ44"/>
    <mergeCell ref="CP22:CQ22"/>
    <mergeCell ref="BJ39:BK39"/>
    <mergeCell ref="AF55:AG55"/>
    <mergeCell ref="BF2:BQ2"/>
    <mergeCell ref="AZ59:BA59"/>
    <mergeCell ref="AJ6:AK6"/>
    <mergeCell ref="CB42:CC42"/>
    <mergeCell ref="AL62:AM62"/>
    <mergeCell ref="R41:S41"/>
    <mergeCell ref="AB38:AC38"/>
    <mergeCell ref="BD40:BE40"/>
    <mergeCell ref="BR53:BS53"/>
    <mergeCell ref="BR47:BS47"/>
    <mergeCell ref="B24:C24"/>
    <mergeCell ref="AF40:AG40"/>
    <mergeCell ref="R43:S43"/>
    <mergeCell ref="AT51:AU51"/>
    <mergeCell ref="B32:C32"/>
    <mergeCell ref="V47:W47"/>
    <mergeCell ref="B26:C26"/>
    <mergeCell ref="BX62:BY62"/>
    <mergeCell ref="BD41:BE41"/>
    <mergeCell ref="AF37:AG37"/>
    <mergeCell ref="Z27:AA27"/>
    <mergeCell ref="F6:G6"/>
    <mergeCell ref="H41:I41"/>
    <mergeCell ref="BD43:BE43"/>
    <mergeCell ref="CF51:CG51"/>
    <mergeCell ref="V48:W48"/>
    <mergeCell ref="B27:C27"/>
    <mergeCell ref="R59:S59"/>
    <mergeCell ref="H34:I34"/>
    <mergeCell ref="R25:S25"/>
    <mergeCell ref="BH46:BI46"/>
    <mergeCell ref="Z22:AA22"/>
    <mergeCell ref="H36:I36"/>
    <mergeCell ref="B37:C37"/>
    <mergeCell ref="CN3:CO3"/>
    <mergeCell ref="L44:M44"/>
    <mergeCell ref="AN52:AO52"/>
    <mergeCell ref="T31:U31"/>
    <mergeCell ref="BL22:BM22"/>
    <mergeCell ref="AX42:AY42"/>
    <mergeCell ref="BZ50:CA50"/>
    <mergeCell ref="AR32:AS32"/>
    <mergeCell ref="Z46:AA46"/>
    <mergeCell ref="Z40:AA40"/>
    <mergeCell ref="BP55:BQ55"/>
    <mergeCell ref="AD48:AE48"/>
    <mergeCell ref="BZ52:CA52"/>
    <mergeCell ref="J29:K29"/>
    <mergeCell ref="BF31:BG31"/>
    <mergeCell ref="P51:Q51"/>
    <mergeCell ref="CF59:CG59"/>
    <mergeCell ref="BL38:BM38"/>
    <mergeCell ref="AT56:AU56"/>
    <mergeCell ref="CD32:CE32"/>
    <mergeCell ref="BF56:BG56"/>
    <mergeCell ref="BL40:BM40"/>
    <mergeCell ref="J24:K24"/>
    <mergeCell ref="BB51:BC51"/>
    <mergeCell ref="CF54:CG54"/>
    <mergeCell ref="J26:K26"/>
    <mergeCell ref="BF57:BG57"/>
    <mergeCell ref="CD27:CE27"/>
    <mergeCell ref="BF23:BG23"/>
    <mergeCell ref="CH31:CI31"/>
    <mergeCell ref="AV24:AW24"/>
    <mergeCell ref="H22:I22"/>
    <mergeCell ref="AH27:AI27"/>
    <mergeCell ref="AR45:AS45"/>
    <mergeCell ref="BT53:BU53"/>
    <mergeCell ref="J50:K50"/>
    <mergeCell ref="AL58:AM58"/>
    <mergeCell ref="AB34:AC34"/>
    <mergeCell ref="AB28:AC28"/>
    <mergeCell ref="J42:K42"/>
    <mergeCell ref="AR47:AS47"/>
    <mergeCell ref="J52:K52"/>
    <mergeCell ref="R39:S39"/>
    <mergeCell ref="AT22:AU22"/>
    <mergeCell ref="AB30:AC30"/>
    <mergeCell ref="J44:K44"/>
    <mergeCell ref="CD45:CE45"/>
    <mergeCell ref="AV50:AW50"/>
    <mergeCell ref="AB29:AC29"/>
    <mergeCell ref="J37:K37"/>
    <mergeCell ref="AV52:AW52"/>
    <mergeCell ref="CF22:CG22"/>
    <mergeCell ref="AH38:AI38"/>
    <mergeCell ref="AD6:AE6"/>
    <mergeCell ref="CD42:CE42"/>
    <mergeCell ref="BJ46:BK46"/>
    <mergeCell ref="AB56:AC56"/>
    <mergeCell ref="AH40:AI40"/>
    <mergeCell ref="BJ23:BK23"/>
    <mergeCell ref="H32:I32"/>
    <mergeCell ref="R50:S50"/>
    <mergeCell ref="BN54:BO54"/>
    <mergeCell ref="BT38:BU38"/>
    <mergeCell ref="BN56:BO56"/>
    <mergeCell ref="BR34:BS34"/>
    <mergeCell ref="AZ42:BA42"/>
    <mergeCell ref="AB42:AC42"/>
    <mergeCell ref="AP53:AQ53"/>
    <mergeCell ref="CF43:CG43"/>
    <mergeCell ref="AX40:AY40"/>
    <mergeCell ref="P22:Q22"/>
    <mergeCell ref="AJ28:AK28"/>
    <mergeCell ref="Z39:AA39"/>
    <mergeCell ref="BV43:BW43"/>
    <mergeCell ref="X6:Y6"/>
    <mergeCell ref="CF25:CG25"/>
    <mergeCell ref="AJ30:AK30"/>
    <mergeCell ref="BH29:BI29"/>
    <mergeCell ref="F43:G43"/>
    <mergeCell ref="BF55:BG55"/>
    <mergeCell ref="AJ54:AK54"/>
    <mergeCell ref="P33:Q33"/>
    <mergeCell ref="CF56:CG56"/>
    <mergeCell ref="AR41:AS41"/>
    <mergeCell ref="BL62:BM62"/>
    <mergeCell ref="P58:Q58"/>
    <mergeCell ref="AJ56:AK56"/>
    <mergeCell ref="AR43:AS43"/>
    <mergeCell ref="BL57:BM57"/>
    <mergeCell ref="BV54:BW54"/>
    <mergeCell ref="CD51:CE51"/>
    <mergeCell ref="F33:G33"/>
    <mergeCell ref="CD43:CE43"/>
    <mergeCell ref="AF6:AG6"/>
    <mergeCell ref="AH34:AI34"/>
    <mergeCell ref="F62:G62"/>
    <mergeCell ref="AR25:AS25"/>
    <mergeCell ref="AB52:AC52"/>
    <mergeCell ref="F28:G28"/>
    <mergeCell ref="AH36:AI36"/>
    <mergeCell ref="H3:I3"/>
    <mergeCell ref="CB6:CC6"/>
    <mergeCell ref="R23:S23"/>
    <mergeCell ref="AL44:AM44"/>
    <mergeCell ref="CD62:CE62"/>
    <mergeCell ref="CL22:CM22"/>
    <mergeCell ref="AB55:AC55"/>
    <mergeCell ref="BX42:BY42"/>
    <mergeCell ref="AH62:AI62"/>
    <mergeCell ref="N41:O41"/>
    <mergeCell ref="AP24:AQ24"/>
    <mergeCell ref="AZ40:BA40"/>
    <mergeCell ref="BN47:BO47"/>
    <mergeCell ref="AB40:AC40"/>
    <mergeCell ref="N43:O43"/>
    <mergeCell ref="AP51:AQ51"/>
    <mergeCell ref="AP26:AQ26"/>
    <mergeCell ref="AT57:AU57"/>
    <mergeCell ref="BT62:BU62"/>
    <mergeCell ref="BR27:BS27"/>
    <mergeCell ref="AZ41:BA41"/>
    <mergeCell ref="CB24:CC24"/>
    <mergeCell ref="V27:W27"/>
    <mergeCell ref="AZ43:BA43"/>
    <mergeCell ref="N59:O59"/>
    <mergeCell ref="CF57:CG57"/>
    <mergeCell ref="AX3:AY3"/>
    <mergeCell ref="AF47:AG47"/>
    <mergeCell ref="CF23:CG23"/>
    <mergeCell ref="V22:W22"/>
    <mergeCell ref="BH27:BI27"/>
    <mergeCell ref="AF46:AG46"/>
    <mergeCell ref="CB44:CC44"/>
    <mergeCell ref="AP37:AQ37"/>
    <mergeCell ref="BR45:BS45"/>
    <mergeCell ref="AJ50:AK50"/>
    <mergeCell ref="P29:Q29"/>
    <mergeCell ref="CF52:CG52"/>
    <mergeCell ref="CJ3:CK3"/>
    <mergeCell ref="H44:I44"/>
    <mergeCell ref="AJ52:AK52"/>
    <mergeCell ref="P31:Q31"/>
    <mergeCell ref="BH22:BI22"/>
    <mergeCell ref="BR46:BS46"/>
    <mergeCell ref="AT42:AU42"/>
    <mergeCell ref="BH53:BI53"/>
    <mergeCell ref="AN32:AO32"/>
    <mergeCell ref="V40:W40"/>
    <mergeCell ref="N61:AA61"/>
    <mergeCell ref="L51:M51"/>
    <mergeCell ref="BR37:BS37"/>
    <mergeCell ref="BH38:BI38"/>
    <mergeCell ref="AD54:AE54"/>
    <mergeCell ref="P57:Q57"/>
    <mergeCell ref="V41:W41"/>
    <mergeCell ref="F58:G58"/>
    <mergeCell ref="F52:G52"/>
    <mergeCell ref="BB56:BC56"/>
    <mergeCell ref="P42:Q42"/>
    <mergeCell ref="F53:G53"/>
    <mergeCell ref="BB57:BC57"/>
    <mergeCell ref="CF34:CG34"/>
    <mergeCell ref="D22:E22"/>
    <mergeCell ref="AN45:AO45"/>
    <mergeCell ref="BP53:BQ53"/>
    <mergeCell ref="X34:Y34"/>
    <mergeCell ref="X28:Y28"/>
    <mergeCell ref="N39:O39"/>
    <mergeCell ref="AP22:AQ22"/>
    <mergeCell ref="X30:Y30"/>
    <mergeCell ref="X29:Y29"/>
    <mergeCell ref="X54:Y54"/>
    <mergeCell ref="D33:E33"/>
    <mergeCell ref="BT28:BU28"/>
    <mergeCell ref="X56:Y56"/>
    <mergeCell ref="AV26:AW26"/>
    <mergeCell ref="AF43:AG43"/>
    <mergeCell ref="D34:E34"/>
    <mergeCell ref="N50:O50"/>
    <mergeCell ref="N25:O25"/>
    <mergeCell ref="BJ54:BK54"/>
    <mergeCell ref="AP33:AQ33"/>
    <mergeCell ref="X57:Y57"/>
    <mergeCell ref="BR51:BS51"/>
    <mergeCell ref="BJ56:BK56"/>
    <mergeCell ref="AV42:AW42"/>
    <mergeCell ref="AL53:AM53"/>
    <mergeCell ref="CB43:CC43"/>
    <mergeCell ref="AP30:AQ30"/>
    <mergeCell ref="AP59:AQ59"/>
    <mergeCell ref="L22:M22"/>
    <mergeCell ref="BP6:BQ6"/>
    <mergeCell ref="AF28:AG28"/>
    <mergeCell ref="CB59:CC59"/>
    <mergeCell ref="P55:Q55"/>
    <mergeCell ref="AD24:AE24"/>
    <mergeCell ref="CB54:CC54"/>
    <mergeCell ref="B43:C43"/>
    <mergeCell ref="BD58:BE58"/>
    <mergeCell ref="AF54:AG54"/>
    <mergeCell ref="L33:M33"/>
    <mergeCell ref="CB56:CC56"/>
    <mergeCell ref="AN41:AO41"/>
    <mergeCell ref="BH62:BI62"/>
    <mergeCell ref="AN51:AO51"/>
    <mergeCell ref="AD27:AE27"/>
    <mergeCell ref="AN43:AO43"/>
    <mergeCell ref="AX25:AY25"/>
    <mergeCell ref="BH57:BI57"/>
    <mergeCell ref="BZ51:CA51"/>
    <mergeCell ref="T46:U46"/>
    <mergeCell ref="AD37:AE37"/>
    <mergeCell ref="AR44:AS44"/>
    <mergeCell ref="BT52:BU52"/>
    <mergeCell ref="CD49:CE49"/>
    <mergeCell ref="T48:U48"/>
    <mergeCell ref="B62:C62"/>
    <mergeCell ref="BL39:BM39"/>
    <mergeCell ref="AL6:AM6"/>
    <mergeCell ref="AV22:AW22"/>
    <mergeCell ref="AX59:AY59"/>
    <mergeCell ref="BF46:BG46"/>
    <mergeCell ref="BP37:BQ37"/>
    <mergeCell ref="F59:G59"/>
    <mergeCell ref="AH42:AI42"/>
    <mergeCell ref="CD44:CE44"/>
    <mergeCell ref="AV51:AW51"/>
    <mergeCell ref="X53:Y53"/>
    <mergeCell ref="D32:E32"/>
    <mergeCell ref="X47:Y47"/>
    <mergeCell ref="BX6:BY6"/>
    <mergeCell ref="N23:O23"/>
    <mergeCell ref="AH44:AI44"/>
    <mergeCell ref="BZ62:CA62"/>
    <mergeCell ref="X55:Y55"/>
    <mergeCell ref="J41:K41"/>
    <mergeCell ref="AL24:AM24"/>
    <mergeCell ref="R3:S3"/>
    <mergeCell ref="BF38:BG38"/>
    <mergeCell ref="J43:K43"/>
    <mergeCell ref="D42:E42"/>
    <mergeCell ref="AL51:AM51"/>
    <mergeCell ref="N49:O49"/>
    <mergeCell ref="AP57:AQ57"/>
    <mergeCell ref="D50:E50"/>
    <mergeCell ref="AV41:AW41"/>
    <mergeCell ref="D44:E44"/>
    <mergeCell ref="BX24:BY24"/>
    <mergeCell ref="AB45:AC45"/>
    <mergeCell ref="J59:K59"/>
    <mergeCell ref="AP58:AQ58"/>
    <mergeCell ref="AP52:AQ52"/>
    <mergeCell ref="D45:E45"/>
    <mergeCell ref="AT3:AU3"/>
    <mergeCell ref="AB47:AC47"/>
    <mergeCell ref="BN53:BO53"/>
    <mergeCell ref="AB46:AC46"/>
    <mergeCell ref="BX44:BY44"/>
    <mergeCell ref="BD23:BE23"/>
    <mergeCell ref="AL37:AM37"/>
    <mergeCell ref="BN45:BO45"/>
    <mergeCell ref="CB52:CC52"/>
    <mergeCell ref="L29:M29"/>
    <mergeCell ref="R51:S51"/>
    <mergeCell ref="CF3:CG3"/>
    <mergeCell ref="AB48:AC48"/>
    <mergeCell ref="BN55:BO55"/>
    <mergeCell ref="CH59:CI59"/>
    <mergeCell ref="BN38:BO38"/>
    <mergeCell ref="L31:M31"/>
    <mergeCell ref="CF32:CG32"/>
    <mergeCell ref="AJ32:AK32"/>
    <mergeCell ref="BH30:BI30"/>
    <mergeCell ref="B25:C25"/>
    <mergeCell ref="AT52:AU52"/>
    <mergeCell ref="L57:M57"/>
    <mergeCell ref="AJ27:AK27"/>
    <mergeCell ref="AD34:AE34"/>
    <mergeCell ref="AD28:AE28"/>
    <mergeCell ref="L42:M42"/>
    <mergeCell ref="AN25:AO25"/>
    <mergeCell ref="B53:C53"/>
    <mergeCell ref="BP43:BQ43"/>
    <mergeCell ref="AD36:AE36"/>
    <mergeCell ref="AX57:AY57"/>
    <mergeCell ref="AD30:AE30"/>
    <mergeCell ref="AJ45:AK45"/>
    <mergeCell ref="BL53:BM53"/>
    <mergeCell ref="BF39:BG39"/>
    <mergeCell ref="CF42:CG42"/>
    <mergeCell ref="BP59:BQ59"/>
    <mergeCell ref="AD62:AE62"/>
    <mergeCell ref="AL22:AM22"/>
    <mergeCell ref="BP25:BQ25"/>
    <mergeCell ref="AD56:AE56"/>
    <mergeCell ref="T57:U57"/>
    <mergeCell ref="T29:U29"/>
    <mergeCell ref="BP54:BQ54"/>
    <mergeCell ref="AR58:AS58"/>
    <mergeCell ref="T58:U58"/>
    <mergeCell ref="J61:M61"/>
    <mergeCell ref="BP56:BQ56"/>
    <mergeCell ref="T54:U54"/>
    <mergeCell ref="R27:S27"/>
    <mergeCell ref="BB50:BC50"/>
    <mergeCell ref="CD58:CE58"/>
    <mergeCell ref="J25:K25"/>
    <mergeCell ref="BF54:BG54"/>
    <mergeCell ref="AL33:AM33"/>
    <mergeCell ref="AL43:AM43"/>
    <mergeCell ref="R22:S22"/>
    <mergeCell ref="BN51:BO51"/>
    <mergeCell ref="BX41:BY41"/>
    <mergeCell ref="BF49:BG49"/>
    <mergeCell ref="V55:W55"/>
    <mergeCell ref="BX43:BY43"/>
    <mergeCell ref="Z6:AA6"/>
    <mergeCell ref="BD22:BE22"/>
    <mergeCell ref="AL30:AM30"/>
    <mergeCell ref="AL59:AM59"/>
    <mergeCell ref="R38:S38"/>
    <mergeCell ref="BR44:BS44"/>
    <mergeCell ref="BD47:BE47"/>
    <mergeCell ref="R40:S40"/>
    <mergeCell ref="BH55:BI55"/>
    <mergeCell ref="BL6:BM6"/>
    <mergeCell ref="B23:C23"/>
    <mergeCell ref="H51:I51"/>
    <mergeCell ref="BX59:BY59"/>
    <mergeCell ref="BD38:BE38"/>
    <mergeCell ref="L55:M55"/>
    <mergeCell ref="X49:Y49"/>
    <mergeCell ref="AL56:AM56"/>
    <mergeCell ref="AT43:AU43"/>
    <mergeCell ref="V45:W45"/>
    <mergeCell ref="BX54:BY54"/>
    <mergeCell ref="CF41:CG41"/>
    <mergeCell ref="AT40:AU40"/>
    <mergeCell ref="H33:I33"/>
    <mergeCell ref="BX56:BY56"/>
    <mergeCell ref="AJ41:AK41"/>
    <mergeCell ref="AR3:AS3"/>
    <mergeCell ref="CF38:CG38"/>
    <mergeCell ref="AJ43:AK43"/>
    <mergeCell ref="AT25:AU25"/>
    <mergeCell ref="F29:G29"/>
    <mergeCell ref="CF40:CG40"/>
    <mergeCell ref="P46:Q46"/>
    <mergeCell ref="Z37:AA37"/>
    <mergeCell ref="BR28:BS28"/>
    <mergeCell ref="AN44:AO44"/>
    <mergeCell ref="BT3:BU3"/>
    <mergeCell ref="P48:Q48"/>
    <mergeCell ref="CJ22:CK22"/>
    <mergeCell ref="AH6:AI6"/>
    <mergeCell ref="BZ42:CA42"/>
    <mergeCell ref="AJ62:AK62"/>
    <mergeCell ref="BL45:BM45"/>
    <mergeCell ref="AR24:AS24"/>
    <mergeCell ref="Z38:AA38"/>
    <mergeCell ref="BT32:BU32"/>
    <mergeCell ref="BB46:BC46"/>
    <mergeCell ref="AT59:AU59"/>
    <mergeCell ref="CD23:CE23"/>
    <mergeCell ref="BL37:BM37"/>
    <mergeCell ref="BZ44:CA44"/>
    <mergeCell ref="P43:Q43"/>
    <mergeCell ref="T56:U56"/>
    <mergeCell ref="BL47:BM47"/>
    <mergeCell ref="AR51:AS51"/>
    <mergeCell ref="BT6:BU6"/>
    <mergeCell ref="J23:K23"/>
    <mergeCell ref="BV62:BW62"/>
    <mergeCell ref="CD24:CE24"/>
    <mergeCell ref="AH24:AI24"/>
    <mergeCell ref="CD26:CE26"/>
    <mergeCell ref="R34:S34"/>
    <mergeCell ref="AB25:AC25"/>
    <mergeCell ref="AH53:AI53"/>
    <mergeCell ref="J49:K49"/>
    <mergeCell ref="BT26:BU26"/>
    <mergeCell ref="R36:S36"/>
    <mergeCell ref="AL57:AM57"/>
    <mergeCell ref="AH55:AI55"/>
    <mergeCell ref="X45:Y45"/>
    <mergeCell ref="AL52:AM52"/>
    <mergeCell ref="BX50:BY50"/>
    <mergeCell ref="BJ53:BK53"/>
    <mergeCell ref="AP32:AQ32"/>
    <mergeCell ref="X46:Y46"/>
    <mergeCell ref="BT44:BU44"/>
    <mergeCell ref="AZ23:BA23"/>
    <mergeCell ref="AH37:AI37"/>
    <mergeCell ref="BJ45:BK45"/>
    <mergeCell ref="BX52:BY52"/>
    <mergeCell ref="BD31:BE31"/>
    <mergeCell ref="BJ55:BK55"/>
    <mergeCell ref="X48:Y48"/>
    <mergeCell ref="R57:S57"/>
    <mergeCell ref="H31:I31"/>
    <mergeCell ref="AB54:AC54"/>
    <mergeCell ref="H58:I58"/>
    <mergeCell ref="BD62:BE62"/>
    <mergeCell ref="R49:S49"/>
    <mergeCell ref="D52:E52"/>
    <mergeCell ref="AP50:AQ50"/>
    <mergeCell ref="BD57:BE57"/>
    <mergeCell ref="H57:I57"/>
    <mergeCell ref="F22:G22"/>
    <mergeCell ref="AP45:AQ45"/>
    <mergeCell ref="CB50:CC50"/>
    <mergeCell ref="Z34:AA34"/>
    <mergeCell ref="Z28:AA28"/>
    <mergeCell ref="H42:I42"/>
    <mergeCell ref="AJ25:AK25"/>
    <mergeCell ref="BL43:BM43"/>
    <mergeCell ref="AR22:AS22"/>
    <mergeCell ref="Z36:AA36"/>
    <mergeCell ref="Z30:AA30"/>
    <mergeCell ref="B59:C59"/>
    <mergeCell ref="F40:G40"/>
    <mergeCell ref="T47:U47"/>
    <mergeCell ref="CD22:CE22"/>
    <mergeCell ref="BL59:BM59"/>
    <mergeCell ref="BF45:BG45"/>
    <mergeCell ref="Z62:AA62"/>
    <mergeCell ref="F41:G41"/>
    <mergeCell ref="Z56:AA56"/>
    <mergeCell ref="BH23:BI23"/>
    <mergeCell ref="AR40:AS40"/>
    <mergeCell ref="BF47:BG47"/>
    <mergeCell ref="AH51:AI51"/>
    <mergeCell ref="BL54:BM54"/>
    <mergeCell ref="AR33:AS33"/>
    <mergeCell ref="AN58:AO58"/>
    <mergeCell ref="J47:K47"/>
    <mergeCell ref="BL56:BM56"/>
    <mergeCell ref="BZ25:CA25"/>
    <mergeCell ref="N27:O27"/>
    <mergeCell ref="CD33:CE33"/>
    <mergeCell ref="AX50:AY50"/>
    <mergeCell ref="AP3:AQ3"/>
    <mergeCell ref="F25:G25"/>
    <mergeCell ref="AR59:AS59"/>
    <mergeCell ref="AH33:AI33"/>
    <mergeCell ref="N22:O22"/>
    <mergeCell ref="BJ51:BK51"/>
    <mergeCell ref="BT41:BU41"/>
    <mergeCell ref="AB44:AC44"/>
    <mergeCell ref="CB3:CC3"/>
    <mergeCell ref="CD59:CE59"/>
    <mergeCell ref="D48:E48"/>
    <mergeCell ref="R55:S55"/>
    <mergeCell ref="V6:W6"/>
    <mergeCell ref="AZ22:BA22"/>
    <mergeCell ref="AH59:AI59"/>
    <mergeCell ref="N38:O38"/>
    <mergeCell ref="BF29:BG29"/>
    <mergeCell ref="AF32:AG32"/>
    <mergeCell ref="AZ47:BA47"/>
    <mergeCell ref="AF26:AG26"/>
    <mergeCell ref="N40:O40"/>
    <mergeCell ref="BH6:BI6"/>
    <mergeCell ref="D51:E51"/>
    <mergeCell ref="AH54:AI54"/>
    <mergeCell ref="BJ62:BK62"/>
    <mergeCell ref="AP41:AQ41"/>
    <mergeCell ref="BJ37:BK37"/>
    <mergeCell ref="BT59:BU59"/>
    <mergeCell ref="BR24:BS24"/>
    <mergeCell ref="AZ38:BA38"/>
    <mergeCell ref="J58:K58"/>
    <mergeCell ref="AH56:AI56"/>
    <mergeCell ref="AP43:AQ43"/>
    <mergeCell ref="BR26:BS26"/>
    <mergeCell ref="B3:C3"/>
    <mergeCell ref="BT54:BU54"/>
    <mergeCell ref="BT56:BU56"/>
    <mergeCell ref="BR52:BS52"/>
    <mergeCell ref="B29:C29"/>
    <mergeCell ref="AF45:AG45"/>
    <mergeCell ref="F31:G31"/>
    <mergeCell ref="P28:Q28"/>
    <mergeCell ref="F39:G39"/>
    <mergeCell ref="P30:Q30"/>
    <mergeCell ref="V37:W37"/>
    <mergeCell ref="AJ44:AK44"/>
    <mergeCell ref="CL59:CM59"/>
    <mergeCell ref="L48:M48"/>
    <mergeCell ref="Z55:AA55"/>
    <mergeCell ref="F61:I61"/>
    <mergeCell ref="BV42:BW42"/>
    <mergeCell ref="BH45:BI45"/>
    <mergeCell ref="AN24:AO24"/>
    <mergeCell ref="V38:W38"/>
    <mergeCell ref="AX46:AY46"/>
    <mergeCell ref="BZ23:CA23"/>
    <mergeCell ref="BH37:BI37"/>
    <mergeCell ref="L43:M43"/>
    <mergeCell ref="P56:Q56"/>
    <mergeCell ref="BH47:BI47"/>
    <mergeCell ref="AN26:AO26"/>
    <mergeCell ref="B42:C42"/>
    <mergeCell ref="P49:Q49"/>
    <mergeCell ref="AR57:AS57"/>
    <mergeCell ref="F50:G50"/>
    <mergeCell ref="AX41:AY41"/>
    <mergeCell ref="BB54:BC54"/>
    <mergeCell ref="BZ24:CA24"/>
    <mergeCell ref="B44:C44"/>
    <mergeCell ref="AN42:AO42"/>
    <mergeCell ref="CF33:CG33"/>
    <mergeCell ref="AD53:AE53"/>
    <mergeCell ref="BF30:BG30"/>
    <mergeCell ref="F49:G49"/>
    <mergeCell ref="AF22:AG22"/>
    <mergeCell ref="AD55:AE55"/>
    <mergeCell ref="AN37:AO37"/>
    <mergeCell ref="CH3:CI3"/>
    <mergeCell ref="T45:U45"/>
    <mergeCell ref="AH52:AI52"/>
    <mergeCell ref="BP46:BQ46"/>
    <mergeCell ref="BR61:CC61"/>
    <mergeCell ref="N62:O62"/>
    <mergeCell ref="AL32:AM32"/>
    <mergeCell ref="AV23:AW23"/>
    <mergeCell ref="BD37:BE37"/>
    <mergeCell ref="N57:O57"/>
    <mergeCell ref="D58:E58"/>
    <mergeCell ref="AZ62:BA62"/>
    <mergeCell ref="AF41:AG41"/>
    <mergeCell ref="AZ56:BA56"/>
    <mergeCell ref="AP25:AQ25"/>
    <mergeCell ref="AL50:AM50"/>
    <mergeCell ref="AZ57:BA57"/>
    <mergeCell ref="AF36:AG36"/>
    <mergeCell ref="CB40:CC40"/>
    <mergeCell ref="AD3:AE3"/>
    <mergeCell ref="B22:C22"/>
    <mergeCell ref="BX58:BY58"/>
    <mergeCell ref="CB25:CC25"/>
    <mergeCell ref="V34:W34"/>
    <mergeCell ref="BP3:BQ3"/>
    <mergeCell ref="V28:W28"/>
    <mergeCell ref="AF25:AG25"/>
    <mergeCell ref="BD39:BE39"/>
    <mergeCell ref="BR59:BS59"/>
    <mergeCell ref="L39:M39"/>
    <mergeCell ref="BH43:BI43"/>
    <mergeCell ref="AN22:AO22"/>
    <mergeCell ref="AF62:AG62"/>
    <mergeCell ref="V30:W30"/>
    <mergeCell ref="B38:C38"/>
    <mergeCell ref="BR33:BS33"/>
    <mergeCell ref="B40:C40"/>
    <mergeCell ref="P47:Q47"/>
    <mergeCell ref="BR62:BS62"/>
    <mergeCell ref="B33:C33"/>
    <mergeCell ref="CF29:CG29"/>
    <mergeCell ref="V62:W62"/>
    <mergeCell ref="T27:U27"/>
    <mergeCell ref="B41:C41"/>
    <mergeCell ref="V56:W56"/>
    <mergeCell ref="BZ47:CA47"/>
    <mergeCell ref="BF26:BG26"/>
    <mergeCell ref="AN40:AO40"/>
    <mergeCell ref="BB47:BC47"/>
    <mergeCell ref="AD51:AE51"/>
    <mergeCell ref="BH54:BI54"/>
    <mergeCell ref="AN33:AO33"/>
    <mergeCell ref="H50:I50"/>
    <mergeCell ref="AP61:BE61"/>
    <mergeCell ref="AJ58:AK58"/>
    <mergeCell ref="BF27:BG27"/>
    <mergeCell ref="BH56:BI56"/>
    <mergeCell ref="BV25:BW25"/>
    <mergeCell ref="J27:K27"/>
    <mergeCell ref="AL3:AM3"/>
    <mergeCell ref="AN59:AO59"/>
    <mergeCell ref="J22:K22"/>
    <mergeCell ref="BP44:BQ44"/>
    <mergeCell ref="D29:E29"/>
    <mergeCell ref="BN6:BO6"/>
    <mergeCell ref="J51:K51"/>
    <mergeCell ref="D23:E23"/>
    <mergeCell ref="BX3:BY3"/>
    <mergeCell ref="X44:Y44"/>
    <mergeCell ref="BZ59:CA59"/>
    <mergeCell ref="N55:O55"/>
    <mergeCell ref="AB24:AC24"/>
    <mergeCell ref="BF40:BG40"/>
    <mergeCell ref="J38:K38"/>
    <mergeCell ref="BT51:BU51"/>
    <mergeCell ref="AB32:AC32"/>
    <mergeCell ref="AV47:AW47"/>
    <mergeCell ref="AB26:AC26"/>
    <mergeCell ref="J40:K40"/>
    <mergeCell ref="CD41:CE41"/>
    <mergeCell ref="D49:E49"/>
    <mergeCell ref="BF37:BG37"/>
    <mergeCell ref="AL41:AM41"/>
    <mergeCell ref="BN24:BO24"/>
    <mergeCell ref="AV38:AW38"/>
    <mergeCell ref="AB27:AC27"/>
    <mergeCell ref="AF58:AG58"/>
    <mergeCell ref="AP49:AQ49"/>
    <mergeCell ref="R53:S53"/>
    <mergeCell ref="R46:S46"/>
    <mergeCell ref="BN50:BO50"/>
    <mergeCell ref="BT34:BU34"/>
    <mergeCell ref="AB37:AC37"/>
    <mergeCell ref="BR58:BS58"/>
    <mergeCell ref="CD25:CE25"/>
    <mergeCell ref="R48:S48"/>
    <mergeCell ref="BN52:BO52"/>
    <mergeCell ref="BT36:BU36"/>
    <mergeCell ref="AV59:AW59"/>
    <mergeCell ref="BD46:BE46"/>
    <mergeCell ref="BN37:BO37"/>
    <mergeCell ref="B39:C39"/>
    <mergeCell ref="CF31:CG31"/>
    <mergeCell ref="R37:S37"/>
    <mergeCell ref="AF44:AG44"/>
    <mergeCell ref="L23:M23"/>
    <mergeCell ref="L54:M54"/>
    <mergeCell ref="AJ24:AK24"/>
    <mergeCell ref="CF26:CG26"/>
    <mergeCell ref="CD61:CQ61"/>
    <mergeCell ref="BV23:BW23"/>
    <mergeCell ref="L56:M56"/>
    <mergeCell ref="AJ26:AK26"/>
    <mergeCell ref="L49:M49"/>
    <mergeCell ref="AN57:AO57"/>
    <mergeCell ref="B50:C50"/>
    <mergeCell ref="T36:U36"/>
    <mergeCell ref="AX54:AY54"/>
    <mergeCell ref="BV24:BW24"/>
    <mergeCell ref="AJ42:AK42"/>
    <mergeCell ref="BD3:BE3"/>
    <mergeCell ref="AR39:AS39"/>
    <mergeCell ref="Z53:AA53"/>
    <mergeCell ref="R6:S6"/>
    <mergeCell ref="T62:U62"/>
    <mergeCell ref="BV50:BW50"/>
    <mergeCell ref="BV44:BW44"/>
    <mergeCell ref="BB23:BC23"/>
    <mergeCell ref="BL55:BM55"/>
    <mergeCell ref="BV52:BW52"/>
    <mergeCell ref="CD39:CE39"/>
    <mergeCell ref="F23:G23"/>
    <mergeCell ref="BD6:BE6"/>
    <mergeCell ref="J31:K31"/>
    <mergeCell ref="BF62:BG62"/>
    <mergeCell ref="J62:K62"/>
    <mergeCell ref="AH32:AI32"/>
    <mergeCell ref="AR50:AS50"/>
    <mergeCell ref="AZ37:BA37"/>
    <mergeCell ref="J57:K57"/>
    <mergeCell ref="AV62:AW62"/>
    <mergeCell ref="AB41:AC41"/>
    <mergeCell ref="AL25:AM25"/>
    <mergeCell ref="F42:G42"/>
    <mergeCell ref="AH50:AI50"/>
    <mergeCell ref="AV57:AW57"/>
    <mergeCell ref="AB36:AC36"/>
    <mergeCell ref="BN43:BO43"/>
    <mergeCell ref="BX40:BY40"/>
    <mergeCell ref="Z3:AA3"/>
    <mergeCell ref="BL3:BM3"/>
    <mergeCell ref="H48:I48"/>
    <mergeCell ref="AZ39:BA39"/>
    <mergeCell ref="BN59:BO59"/>
    <mergeCell ref="AB62:AC62"/>
    <mergeCell ref="AJ22:AK22"/>
    <mergeCell ref="H43:I43"/>
    <mergeCell ref="AJ51:AK51"/>
    <mergeCell ref="CF55:CG55"/>
    <mergeCell ref="L47:M47"/>
    <mergeCell ref="CL62:CM62"/>
    <mergeCell ref="BR41:BS41"/>
    <mergeCell ref="BN62:BO62"/>
    <mergeCell ref="AT37:AU37"/>
    <mergeCell ref="BR43:BS43"/>
    <mergeCell ref="P27:Q27"/>
    <mergeCell ref="BV51:BW51"/>
    <mergeCell ref="BR36:BS36"/>
    <mergeCell ref="BV46:BW46"/>
    <mergeCell ref="AD49:AE49"/>
    <mergeCell ref="AJ33:AK33"/>
    <mergeCell ref="CF37:CG37"/>
    <mergeCell ref="V36:W36"/>
    <mergeCell ref="BL51:BM51"/>
    <mergeCell ref="BH34:BI34"/>
    <mergeCell ref="AD50:AE50"/>
    <mergeCell ref="BR25:BS25"/>
    <mergeCell ref="CD3:CE3"/>
    <mergeCell ref="P45:Q45"/>
    <mergeCell ref="BH36:BI36"/>
    <mergeCell ref="AD52:AE52"/>
    <mergeCell ref="AH3:AI3"/>
    <mergeCell ref="AJ59:AK59"/>
    <mergeCell ref="P38:Q38"/>
    <mergeCell ref="AR46:AS46"/>
    <mergeCell ref="BB37:BC37"/>
    <mergeCell ref="BB53:BC53"/>
    <mergeCell ref="P40:Q40"/>
    <mergeCell ref="BL44:BM44"/>
    <mergeCell ref="AR23:AS23"/>
    <mergeCell ref="BJ6:BK6"/>
    <mergeCell ref="F51:G51"/>
    <mergeCell ref="BB55:BC55"/>
    <mergeCell ref="BV59:BW59"/>
    <mergeCell ref="BB38:BC38"/>
    <mergeCell ref="J55:K55"/>
    <mergeCell ref="X24:Y24"/>
    <mergeCell ref="BB40:BC40"/>
    <mergeCell ref="F38:G38"/>
    <mergeCell ref="X26:Y26"/>
    <mergeCell ref="BT57:BU57"/>
    <mergeCell ref="BZ41:CA41"/>
    <mergeCell ref="BJ24:BK24"/>
    <mergeCell ref="AR38:AS38"/>
    <mergeCell ref="BZ43:CA43"/>
    <mergeCell ref="X27:Y27"/>
    <mergeCell ref="AB58:AC58"/>
    <mergeCell ref="R28:S28"/>
    <mergeCell ref="X52:Y52"/>
    <mergeCell ref="D31:E31"/>
    <mergeCell ref="N53:O53"/>
    <mergeCell ref="H39:I39"/>
    <mergeCell ref="R30:S30"/>
    <mergeCell ref="N46:O46"/>
    <mergeCell ref="BJ50:BK50"/>
    <mergeCell ref="AP29:AQ29"/>
    <mergeCell ref="X37:Y37"/>
    <mergeCell ref="N2:AA2"/>
    <mergeCell ref="N48:O48"/>
    <mergeCell ref="BJ52:BK52"/>
    <mergeCell ref="AP31:AQ31"/>
    <mergeCell ref="CH22:CI22"/>
    <mergeCell ref="BR39:BS39"/>
    <mergeCell ref="AR6:AS6"/>
    <mergeCell ref="R54:S54"/>
    <mergeCell ref="AT62:AU62"/>
    <mergeCell ref="X38:Y38"/>
    <mergeCell ref="BT42:BU42"/>
    <mergeCell ref="AZ46:BA46"/>
    <mergeCell ref="CB23:CC23"/>
    <mergeCell ref="AV40:AW40"/>
    <mergeCell ref="R56:S56"/>
    <mergeCell ref="BJ47:BK47"/>
    <mergeCell ref="H23:I23"/>
    <mergeCell ref="BD54:BE54"/>
    <mergeCell ref="H54:I54"/>
    <mergeCell ref="BD56:BE56"/>
    <mergeCell ref="AF24:AG24"/>
    <mergeCell ref="AP42:AQ42"/>
    <mergeCell ref="BR50:BS50"/>
    <mergeCell ref="P34:Q34"/>
    <mergeCell ref="H56:I56"/>
    <mergeCell ref="Z25:AA25"/>
    <mergeCell ref="AF53:AG53"/>
    <mergeCell ref="CB57:CC57"/>
    <mergeCell ref="H49:I49"/>
    <mergeCell ref="AJ57:AK57"/>
    <mergeCell ref="P36:Q36"/>
    <mergeCell ref="L30:M30"/>
    <mergeCell ref="BH58:BI58"/>
    <mergeCell ref="AF42:AG42"/>
    <mergeCell ref="AN39:AO39"/>
    <mergeCell ref="V53:W53"/>
    <mergeCell ref="B61:E61"/>
    <mergeCell ref="N6:O6"/>
    <mergeCell ref="P62:Q62"/>
    <mergeCell ref="V46:W46"/>
    <mergeCell ref="Z59:AA59"/>
    <mergeCell ref="AX23:AY23"/>
    <mergeCell ref="BZ39:CA39"/>
    <mergeCell ref="AD33:AE33"/>
    <mergeCell ref="AZ6:BA6"/>
    <mergeCell ref="Z54:AA54"/>
    <mergeCell ref="BB62:BC62"/>
    <mergeCell ref="B58:C58"/>
    <mergeCell ref="B52:C52"/>
    <mergeCell ref="D27:E27"/>
    <mergeCell ref="AH43:AI43"/>
    <mergeCell ref="CD47:CE47"/>
    <mergeCell ref="AN50:AO50"/>
    <mergeCell ref="CD40:CE40"/>
    <mergeCell ref="AP27:AQ27"/>
    <mergeCell ref="BZ58:CA58"/>
    <mergeCell ref="X51:Y51"/>
    <mergeCell ref="AH25:AI25"/>
    <mergeCell ref="T34:U34"/>
    <mergeCell ref="T28:U28"/>
    <mergeCell ref="R52:S52"/>
    <mergeCell ref="BJ43:BK43"/>
    <mergeCell ref="X36:Y36"/>
    <mergeCell ref="BT40:BU40"/>
    <mergeCell ref="V3:W3"/>
    <mergeCell ref="J39:K39"/>
    <mergeCell ref="T30:U30"/>
    <mergeCell ref="D46:E46"/>
    <mergeCell ref="D40:E40"/>
    <mergeCell ref="CP6:CQ6"/>
    <mergeCell ref="AZ44:BA44"/>
    <mergeCell ref="N37:O37"/>
    <mergeCell ref="BF28:BG28"/>
    <mergeCell ref="CB22:CC22"/>
    <mergeCell ref="BH3:BI3"/>
    <mergeCell ref="AP55:AQ55"/>
    <mergeCell ref="AV39:AW39"/>
    <mergeCell ref="BJ59:BK59"/>
    <mergeCell ref="AP38:AQ38"/>
    <mergeCell ref="X62:Y62"/>
    <mergeCell ref="D41:E41"/>
    <mergeCell ref="CB53:CC53"/>
    <mergeCell ref="AP40:AQ40"/>
    <mergeCell ref="AB43:AC43"/>
    <mergeCell ref="D43:E43"/>
    <mergeCell ref="AF51:AG51"/>
    <mergeCell ref="CB55:CC55"/>
    <mergeCell ref="H47:I47"/>
    <mergeCell ref="CH62:CI62"/>
    <mergeCell ref="BN41:BO41"/>
    <mergeCell ref="BX25:BY25"/>
    <mergeCell ref="L27:M27"/>
    <mergeCell ref="D59:E59"/>
    <mergeCell ref="BR49:BS49"/>
    <mergeCell ref="AN3:AO3"/>
    <mergeCell ref="AF33:AG33"/>
    <mergeCell ref="Z50:AA50"/>
    <mergeCell ref="BZ3:CA3"/>
    <mergeCell ref="V44:W44"/>
    <mergeCell ref="AX52:AY52"/>
    <mergeCell ref="AD31:AE31"/>
    <mergeCell ref="L45:M45"/>
    <mergeCell ref="Z52:AA52"/>
    <mergeCell ref="CF46:CG46"/>
    <mergeCell ref="AF59:AG59"/>
    <mergeCell ref="L38:M38"/>
    <mergeCell ref="BH42:BI42"/>
    <mergeCell ref="AX53:AY53"/>
    <mergeCell ref="AD32:AE32"/>
    <mergeCell ref="F56:G56"/>
    <mergeCell ref="AX47:AY47"/>
    <mergeCell ref="AD26:AE26"/>
    <mergeCell ref="L40:M40"/>
    <mergeCell ref="BH44:BI44"/>
    <mergeCell ref="AN23:AO23"/>
    <mergeCell ref="B51:C51"/>
    <mergeCell ref="AX55:AY55"/>
    <mergeCell ref="AR54:AS54"/>
    <mergeCell ref="AX38:AY38"/>
    <mergeCell ref="BP24:BQ24"/>
    <mergeCell ref="F57:G57"/>
    <mergeCell ref="AR56:AS56"/>
    <mergeCell ref="T24:U24"/>
    <mergeCell ref="T53:U53"/>
    <mergeCell ref="BP57:BQ57"/>
    <mergeCell ref="BV41:BW41"/>
    <mergeCell ref="AD44:AE44"/>
    <mergeCell ref="BP50:BQ50"/>
    <mergeCell ref="T55:U55"/>
    <mergeCell ref="BP42:BQ42"/>
    <mergeCell ref="BP58:BQ58"/>
    <mergeCell ref="BP52:BQ52"/>
    <mergeCell ref="AD45:AE45"/>
    <mergeCell ref="BF53:BG53"/>
    <mergeCell ref="X58:Y58"/>
    <mergeCell ref="N28:O28"/>
    <mergeCell ref="CD2:CQ2"/>
    <mergeCell ref="D39:E39"/>
    <mergeCell ref="B6:C6"/>
    <mergeCell ref="N30:O30"/>
    <mergeCell ref="BF50:BG50"/>
    <mergeCell ref="AL29:AM29"/>
    <mergeCell ref="T37:U37"/>
    <mergeCell ref="J48:K48"/>
    <mergeCell ref="AL31:AM31"/>
    <mergeCell ref="AN6:AO6"/>
    <mergeCell ref="N54:O54"/>
    <mergeCell ref="T38:U38"/>
    <mergeCell ref="AV46:AW46"/>
    <mergeCell ref="BX23:BY23"/>
    <mergeCell ref="BX39:BY39"/>
    <mergeCell ref="N56:O56"/>
    <mergeCell ref="AL26:AM26"/>
    <mergeCell ref="AZ54:BA54"/>
    <mergeCell ref="BR40:BS40"/>
    <mergeCell ref="BH51:BI51"/>
    <mergeCell ref="AL42:AM42"/>
    <mergeCell ref="BN25:BO25"/>
    <mergeCell ref="AT39:AU39"/>
    <mergeCell ref="AB53:AC53"/>
    <mergeCell ref="BX57:BY57"/>
    <mergeCell ref="T6:U6"/>
    <mergeCell ref="BH40:BI40"/>
    <mergeCell ref="H30:I30"/>
    <mergeCell ref="AX51:AY51"/>
    <mergeCell ref="H29:I29"/>
    <mergeCell ref="CF39:CG39"/>
    <mergeCell ref="BF6:BG6"/>
    <mergeCell ref="J2:M2"/>
    <mergeCell ref="P44:Q44"/>
    <mergeCell ref="AJ39:AK39"/>
    <mergeCell ref="F55:G55"/>
    <mergeCell ref="J6:K6"/>
    <mergeCell ref="L62:M62"/>
    <mergeCell ref="V59:W59"/>
    <mergeCell ref="AT23:AU23"/>
    <mergeCell ref="CF28:CG28"/>
    <mergeCell ref="AN47:AO47"/>
    <mergeCell ref="T26:U26"/>
    <mergeCell ref="BV39:BW39"/>
    <mergeCell ref="AT58:AU58"/>
    <mergeCell ref="CP62:CQ62"/>
    <mergeCell ref="AT54:AU54"/>
    <mergeCell ref="Z33:AA33"/>
    <mergeCell ref="V54:W54"/>
    <mergeCell ref="AX62:AY62"/>
    <mergeCell ref="AD41:AE41"/>
    <mergeCell ref="BZ45:CA45"/>
    <mergeCell ref="F37:G37"/>
    <mergeCell ref="AD43:AE43"/>
    <mergeCell ref="BZ40:CA40"/>
    <mergeCell ref="AB3:AC3"/>
    <mergeCell ref="BP51:BQ51"/>
    <mergeCell ref="BV58:BW58"/>
    <mergeCell ref="CF49:CG49"/>
    <mergeCell ref="BN3:BO3"/>
    <mergeCell ref="AV55:AW55"/>
    <mergeCell ref="AD25:AE25"/>
    <mergeCell ref="BB39:BC39"/>
    <mergeCell ref="X42:Y42"/>
    <mergeCell ref="R32:S32"/>
    <mergeCell ref="CL6:CM6"/>
    <mergeCell ref="AB23:AC23"/>
    <mergeCell ref="AV44:AW44"/>
    <mergeCell ref="CD38:CE38"/>
    <mergeCell ref="AL55:AM55"/>
    <mergeCell ref="AV37:AW37"/>
    <mergeCell ref="BT43:BU43"/>
    <mergeCell ref="AV45:AW45"/>
    <mergeCell ref="BX53:BY53"/>
    <mergeCell ref="BN23:BO23"/>
    <mergeCell ref="X43:Y43"/>
    <mergeCell ref="AB51:AC51"/>
    <mergeCell ref="BX55:BY55"/>
    <mergeCell ref="BJ41:BK41"/>
    <mergeCell ref="AF57:AG57"/>
    <mergeCell ref="BT25:BU25"/>
    <mergeCell ref="R45:S45"/>
    <mergeCell ref="BT33:BU33"/>
    <mergeCell ref="AJ3:AK3"/>
    <mergeCell ref="BN42:BO42"/>
    <mergeCell ref="R47:S47"/>
    <mergeCell ref="AP46:AQ46"/>
    <mergeCell ref="T22:U22"/>
    <mergeCell ref="BD53:BE53"/>
    <mergeCell ref="BN44:BO44"/>
    <mergeCell ref="BD45:BE45"/>
    <mergeCell ref="V50:W50"/>
    <mergeCell ref="BV3:BW3"/>
    <mergeCell ref="BD55:BE55"/>
    <mergeCell ref="Z31:AA31"/>
    <mergeCell ref="CB46:CC46"/>
    <mergeCell ref="B54:C54"/>
    <mergeCell ref="BF61:BQ61"/>
    <mergeCell ref="H38:I38"/>
    <mergeCell ref="Z32:AA32"/>
    <mergeCell ref="B56:C56"/>
    <mergeCell ref="Z26:AA26"/>
    <mergeCell ref="H40:I40"/>
    <mergeCell ref="AJ23:AK23"/>
    <mergeCell ref="CB41:CC41"/>
    <mergeCell ref="CF45:CG45"/>
    <mergeCell ref="BL24:BM24"/>
    <mergeCell ref="AT38:AU38"/>
    <mergeCell ref="F36:G36"/>
    <mergeCell ref="B57:C57"/>
    <mergeCell ref="AN56:AO56"/>
    <mergeCell ref="AR34:AS34"/>
    <mergeCell ref="Z42:AA42"/>
    <mergeCell ref="BB25:BC25"/>
    <mergeCell ref="P53:Q53"/>
    <mergeCell ref="AR36:AS36"/>
    <mergeCell ref="Z44:AA44"/>
    <mergeCell ref="BF43:BG43"/>
    <mergeCell ref="BL50:BM50"/>
    <mergeCell ref="AR29:AS29"/>
    <mergeCell ref="CD34:CE34"/>
    <mergeCell ref="BL58:BM58"/>
    <mergeCell ref="BL52:BM52"/>
    <mergeCell ref="AR31:AS31"/>
    <mergeCell ref="Z45:AA45"/>
    <mergeCell ref="BT39:BU39"/>
    <mergeCell ref="CD36:CE36"/>
    <mergeCell ref="CD30:CE30"/>
    <mergeCell ref="AT6:AU6"/>
    <mergeCell ref="CD29:CE29"/>
    <mergeCell ref="AR62:AS62"/>
    <mergeCell ref="J30:K30"/>
    <mergeCell ref="AH29:AI29"/>
    <mergeCell ref="CD31:CE31"/>
    <mergeCell ref="AH31:AI31"/>
    <mergeCell ref="AH58:AI58"/>
    <mergeCell ref="AR49:AS49"/>
    <mergeCell ref="J54:K54"/>
    <mergeCell ref="BT29:BU29"/>
    <mergeCell ref="BT23:BU23"/>
    <mergeCell ref="H27:I27"/>
    <mergeCell ref="J56:K56"/>
    <mergeCell ref="AH26:AI26"/>
    <mergeCell ref="AT26:AU26"/>
    <mergeCell ref="CD57:CE57"/>
    <mergeCell ref="N34:O34"/>
    <mergeCell ref="BT58:BU58"/>
    <mergeCell ref="X25:Y25"/>
    <mergeCell ref="BN40:BO40"/>
    <mergeCell ref="AV54:AW54"/>
    <mergeCell ref="AB33:AC33"/>
    <mergeCell ref="BT24:BU24"/>
    <mergeCell ref="AH57:AI57"/>
    <mergeCell ref="N36:O36"/>
    <mergeCell ref="BD51:BE51"/>
    <mergeCell ref="BJ25:BK25"/>
    <mergeCell ref="AP39:AQ39"/>
    <mergeCell ref="BR22:BS22"/>
    <mergeCell ref="P6:Q6"/>
    <mergeCell ref="AB59:AC59"/>
    <mergeCell ref="BT50:BU50"/>
    <mergeCell ref="AT47:AU47"/>
    <mergeCell ref="CB39:CC39"/>
    <mergeCell ref="V51:W51"/>
    <mergeCell ref="BB6:BC6"/>
    <mergeCell ref="B55:C55"/>
    <mergeCell ref="H62:I62"/>
    <mergeCell ref="CF47:CG47"/>
    <mergeCell ref="P24:Q24"/>
    <mergeCell ref="AJ47:AK47"/>
    <mergeCell ref="P26:Q26"/>
    <mergeCell ref="V33:W33"/>
    <mergeCell ref="AJ40:AK40"/>
    <mergeCell ref="AR27:AS27"/>
    <mergeCell ref="Z41:AA41"/>
    <mergeCell ref="BV45:BW45"/>
    <mergeCell ref="BB24:BC24"/>
    <mergeCell ref="Z43:AA43"/>
    <mergeCell ref="F45:G45"/>
    <mergeCell ref="BH33:BI33"/>
    <mergeCell ref="BV40:BW40"/>
    <mergeCell ref="X3:Y3"/>
    <mergeCell ref="F47:G47"/>
    <mergeCell ref="AR53:AS53"/>
    <mergeCell ref="BB44:BC44"/>
    <mergeCell ref="P37:Q37"/>
    <mergeCell ref="BH28:BI28"/>
    <mergeCell ref="AR55:AS55"/>
    <mergeCell ref="F48:G48"/>
    <mergeCell ref="BJ3:BK3"/>
    <mergeCell ref="AX39:AY39"/>
    <mergeCell ref="BR2:CC2"/>
    <mergeCell ref="BB52:BC52"/>
    <mergeCell ref="AV6:AW6"/>
    <mergeCell ref="BZ22:CA22"/>
    <mergeCell ref="BH59:BI59"/>
    <mergeCell ref="AN38:AO38"/>
    <mergeCell ref="AH22:AI22"/>
    <mergeCell ref="BB45:BC45"/>
    <mergeCell ref="CD53:CE53"/>
    <mergeCell ref="AR42:AS42"/>
    <mergeCell ref="CD55:CE55"/>
    <mergeCell ref="N32:O32"/>
    <mergeCell ref="CH6:CI6"/>
    <mergeCell ref="X23:Y23"/>
    <mergeCell ref="BP41:BQ41"/>
    <mergeCell ref="BZ38:CA38"/>
    <mergeCell ref="AR37:AS37"/>
    <mergeCell ref="BT46:BU46"/>
    <mergeCell ref="CD37:CE37"/>
    <mergeCell ref="D28:E28"/>
    <mergeCell ref="AB57:AC57"/>
    <mergeCell ref="D55:E55"/>
    <mergeCell ref="D30:E30"/>
    <mergeCell ref="BF34:BG34"/>
    <mergeCell ref="AZ58:BA58"/>
    <mergeCell ref="N45:O45"/>
    <mergeCell ref="AP28:AQ28"/>
    <mergeCell ref="AF3:AG3"/>
    <mergeCell ref="AF39:AG39"/>
    <mergeCell ref="BJ42:BK42"/>
    <mergeCell ref="N47:O47"/>
    <mergeCell ref="BR29:BS29"/>
    <mergeCell ref="AL46:AM46"/>
    <mergeCell ref="AZ53:BA53"/>
    <mergeCell ref="CL58:CM58"/>
    <mergeCell ref="BJ44:BK44"/>
    <mergeCell ref="AP23:AQ23"/>
    <mergeCell ref="V29:W29"/>
    <mergeCell ref="BR31:BS31"/>
    <mergeCell ref="AZ45:BA45"/>
    <mergeCell ref="BR3:BS3"/>
    <mergeCell ref="AZ55:BA55"/>
    <mergeCell ref="V31:W31"/>
    <mergeCell ref="BX46:BY46"/>
    <mergeCell ref="BR32:BS32"/>
    <mergeCell ref="V32:W32"/>
    <mergeCell ref="V26:W26"/>
    <mergeCell ref="AF23:AG23"/>
    <mergeCell ref="BR57:BS57"/>
    <mergeCell ref="AF50:AG50"/>
    <mergeCell ref="BH24:BI24"/>
    <mergeCell ref="V57:W57"/>
    <mergeCell ref="B36:C36"/>
    <mergeCell ref="AF52:AG52"/>
    <mergeCell ref="BH26:BI26"/>
    <mergeCell ref="AN34:AO34"/>
    <mergeCell ref="V42:W42"/>
    <mergeCell ref="V58:W58"/>
    <mergeCell ref="V52:W52"/>
    <mergeCell ref="B31:C31"/>
    <mergeCell ref="L53:M53"/>
    <mergeCell ref="L28:M28"/>
    <mergeCell ref="AN36:AO36"/>
    <mergeCell ref="BB43:BC43"/>
    <mergeCell ref="D6:E6"/>
    <mergeCell ref="N3:O3"/>
    <mergeCell ref="P59:Q59"/>
    <mergeCell ref="BH50:BI50"/>
    <mergeCell ref="AN29:AO29"/>
    <mergeCell ref="BH52:BI52"/>
    <mergeCell ref="AN31:AO31"/>
    <mergeCell ref="BP39:BQ39"/>
    <mergeCell ref="AP6:AQ6"/>
    <mergeCell ref="BR42:BS42"/>
    <mergeCell ref="BB59:BC59"/>
    <mergeCell ref="AN62:AO62"/>
    <mergeCell ref="T41:U41"/>
    <mergeCell ref="AT46:AU46"/>
    <mergeCell ref="B49:C49"/>
    <mergeCell ref="BT47:BU47"/>
    <mergeCell ref="D24:E24"/>
    <mergeCell ref="T43:U43"/>
    <mergeCell ref="D26:E26"/>
    <mergeCell ref="AD58:AE58"/>
    <mergeCell ref="BF41:BG41"/>
    <mergeCell ref="X40:Y40"/>
    <mergeCell ref="F54:G54"/>
    <mergeCell ref="N51:O51"/>
    <mergeCell ref="BJ38:BK38"/>
    <mergeCell ref="BZ57:CA57"/>
    <mergeCell ref="BF36:BG36"/>
    <mergeCell ref="J34:K34"/>
    <mergeCell ref="T25:U25"/>
    <mergeCell ref="BJ40:BK40"/>
    <mergeCell ref="AV43:AW43"/>
    <mergeCell ref="AB22:AC22"/>
    <mergeCell ref="J36:K36"/>
    <mergeCell ref="AZ51:BA51"/>
    <mergeCell ref="D37:E37"/>
    <mergeCell ref="CP3:CQ3"/>
    <mergeCell ref="BF25:BG25"/>
    <mergeCell ref="AL39:AM39"/>
    <mergeCell ref="BN22:BO22"/>
    <mergeCell ref="L6:M6"/>
    <mergeCell ref="X59:Y59"/>
    <mergeCell ref="D38:E38"/>
    <mergeCell ref="BT31:BU31"/>
    <mergeCell ref="AP47:AQ47"/>
    <mergeCell ref="BR55:BS55"/>
    <mergeCell ref="BV6:BW6"/>
    <mergeCell ref="AP2:BE2"/>
    <mergeCell ref="AX6:AY6"/>
    <mergeCell ref="CB45:CC45"/>
    <mergeCell ref="AV56:AW56"/>
    <mergeCell ref="CB47:CC47"/>
    <mergeCell ref="L24:M24"/>
    <mergeCell ref="L26:M26"/>
    <mergeCell ref="CF27:CG27"/>
    <mergeCell ref="AN27:AO27"/>
    <mergeCell ref="R62:S62"/>
    <mergeCell ref="BR38:BS38"/>
    <mergeCell ref="F2:I2"/>
    <mergeCell ref="B45:C45"/>
    <mergeCell ref="T3:U3"/>
    <mergeCell ref="T39:U39"/>
    <mergeCell ref="B47:C47"/>
    <mergeCell ref="AN53:AO53"/>
    <mergeCell ref="T32:U32"/>
    <mergeCell ref="B46:C46"/>
    <mergeCell ref="AD29:AE29"/>
    <mergeCell ref="CN6:CO6"/>
    <mergeCell ref="AD23:AE23"/>
    <mergeCell ref="AX44:AY44"/>
    <mergeCell ref="L37:M37"/>
    <mergeCell ref="BF3:BG3"/>
    <mergeCell ref="B48:C48"/>
    <mergeCell ref="AN55:AO55"/>
    <mergeCell ref="BV22:BW22"/>
    <mergeCell ref="AJ38:AK38"/>
    <mergeCell ref="AX45:AY45"/>
    <mergeCell ref="BZ53:CA53"/>
    <mergeCell ref="BF32:BG32"/>
    <mergeCell ref="BP23:BQ23"/>
    <mergeCell ref="BV47:BW47"/>
    <mergeCell ref="BZ55:CA55"/>
    <mergeCell ref="J32:K32"/>
    <mergeCell ref="AB61:AO61"/>
    <mergeCell ref="T23:U23"/>
    <mergeCell ref="Z51:AA51"/>
    <mergeCell ref="BL41:BM41"/>
    <mergeCell ref="AH30:AI30"/>
    <mergeCell ref="BV38:BW38"/>
    <mergeCell ref="T52:U52"/>
    <mergeCell ref="BF58:BG58"/>
    <mergeCell ref="AD42:AE42"/>
    <mergeCell ref="T49:U49"/>
    <mergeCell ref="BF52:BG52"/>
    <mergeCell ref="D36:E36"/>
    <mergeCell ref="T42:U42"/>
    <mergeCell ref="J53:K53"/>
    <mergeCell ref="T50:U50"/>
    <mergeCell ref="AV58:AW58"/>
    <mergeCell ref="T44:U44"/>
    <mergeCell ref="AB31:AC31"/>
    <mergeCell ref="J45:K45"/>
    <mergeCell ref="AL28:AM28"/>
    <mergeCell ref="CD46:CE46"/>
    <mergeCell ref="AB39:AC39"/>
    <mergeCell ref="BF42:BG42"/>
    <mergeCell ref="AH46:AI46"/>
    <mergeCell ref="D62:E62"/>
    <mergeCell ref="AV53:AW53"/>
    <mergeCell ref="D56:E56"/>
    <mergeCell ref="CH58:CI58"/>
    <mergeCell ref="BF44:BG44"/>
    <mergeCell ref="AL23:AM23"/>
    <mergeCell ref="CH52:CI52"/>
    <mergeCell ref="AL54:AM54"/>
    <mergeCell ref="AH41:AI41"/>
    <mergeCell ref="R33:S33"/>
    <mergeCell ref="R58:S58"/>
    <mergeCell ref="AB49:AC49"/>
    <mergeCell ref="CH53:CI53"/>
    <mergeCell ref="AP56:AQ56"/>
    <mergeCell ref="BN57:BO57"/>
    <mergeCell ref="AB50:AC50"/>
    <mergeCell ref="BD33:BE33"/>
    <mergeCell ref="H25:I25"/>
    <mergeCell ref="BN58:BO58"/>
    <mergeCell ref="CF36:CG36"/>
    <mergeCell ref="AJ34:AK34"/>
    <mergeCell ref="R42:S42"/>
    <mergeCell ref="H28:I28"/>
    <mergeCell ref="BB22:BC22"/>
    <mergeCell ref="AJ36:AK36"/>
    <mergeCell ref="AX43:AY43"/>
    <mergeCell ref="AD22:AE22"/>
    <mergeCell ref="J3:K3"/>
    <mergeCell ref="L59:M59"/>
    <mergeCell ref="AJ29:AK29"/>
    <mergeCell ref="AD47:AE47"/>
    <mergeCell ref="CD6:CE6"/>
    <mergeCell ref="AJ31:AK31"/>
    <mergeCell ref="CF62:CG62"/>
    <mergeCell ref="CN22:CO22"/>
    <mergeCell ref="BP45:BQ45"/>
    <mergeCell ref="AD38:AE38"/>
    <mergeCell ref="P41:Q41"/>
    <mergeCell ref="BH32:BI32"/>
    <mergeCell ref="BR23:BS23"/>
    <mergeCell ref="CF30:CG30"/>
    <mergeCell ref="BP47:BQ47"/>
    <mergeCell ref="BZ37:CA37"/>
    <mergeCell ref="Z58:AA58"/>
    <mergeCell ref="BT27:BU27"/>
    <mergeCell ref="BB41:BC41"/>
    <mergeCell ref="BV56:BW56"/>
    <mergeCell ref="T40:U40"/>
    <mergeCell ref="AX56:AY56"/>
    <mergeCell ref="BL25:BM25"/>
    <mergeCell ref="BV57:BW57"/>
    <mergeCell ref="BT22:BU22"/>
    <mergeCell ref="AZ3:BA3"/>
    <mergeCell ref="X22:Y22"/>
    <mergeCell ref="P54:Q54"/>
    <mergeCell ref="R29:S29"/>
    <mergeCell ref="CL3:CM3"/>
    <mergeCell ref="R31:S31"/>
    <mergeCell ref="BJ22:BK22"/>
    <mergeCell ref="H6:I6"/>
    <mergeCell ref="AL45:AM45"/>
    <mergeCell ref="R24:S24"/>
    <mergeCell ref="T59:U59"/>
    <mergeCell ref="AL47:AM47"/>
    <mergeCell ref="R26:S26"/>
    <mergeCell ref="CN62:CO62"/>
    <mergeCell ref="X33:Y33"/>
    <mergeCell ref="BT37:BU37"/>
    <mergeCell ref="BX45:BY45"/>
    <mergeCell ref="BD24:BE24"/>
    <mergeCell ref="X41:Y41"/>
    <mergeCell ref="BX47:BY47"/>
    <mergeCell ref="H24:I24"/>
    <mergeCell ref="H26:I26"/>
    <mergeCell ref="H53:I53"/>
    <mergeCell ref="R44:S44"/>
    <mergeCell ref="BD50:BE50"/>
    <mergeCell ref="H55:I55"/>
    <mergeCell ref="CF58:CG58"/>
    <mergeCell ref="BD42:BE42"/>
    <mergeCell ref="BD52:BE52"/>
    <mergeCell ref="CB37:CC37"/>
    <mergeCell ref="H52:I52"/>
    <mergeCell ref="P39:Q39"/>
    <mergeCell ref="H45:I45"/>
    <mergeCell ref="AJ53:AK53"/>
    <mergeCell ref="P32:Q32"/>
    <mergeCell ref="AT50:AU50"/>
    <mergeCell ref="Z29:AA29"/>
    <mergeCell ref="CJ6:CK6"/>
    <mergeCell ref="Z23:AA23"/>
    <mergeCell ref="AT44:AU44"/>
    <mergeCell ref="H37:I37"/>
    <mergeCell ref="CB38:CC38"/>
    <mergeCell ref="AJ55:AK55"/>
    <mergeCell ref="AX24:AY24"/>
    <mergeCell ref="AF38:AG38"/>
    <mergeCell ref="AT45:AU45"/>
    <mergeCell ref="Z24:AA24"/>
    <mergeCell ref="BV53:BW53"/>
    <mergeCell ref="CF44:CG44"/>
    <mergeCell ref="BL23:BM23"/>
    <mergeCell ref="V43:W43"/>
    <mergeCell ref="AX26:AY26"/>
    <mergeCell ref="BV55:BW55"/>
    <mergeCell ref="F34:G34"/>
    <mergeCell ref="Z49:AA49"/>
    <mergeCell ref="P50:Q50"/>
    <mergeCell ref="P25:Q25"/>
    <mergeCell ref="BH41:BI41"/>
    <mergeCell ref="Z57:AA57"/>
    <mergeCell ref="F30:G30"/>
    <mergeCell ref="P52:Q52"/>
    <mergeCell ref="BB58:BC58"/>
    <mergeCell ref="AR28:AS28"/>
    <mergeCell ref="AH39:AI39"/>
    <mergeCell ref="AR30:AS30"/>
    <mergeCell ref="AN46:AO46"/>
    <mergeCell ref="AX37:AY37"/>
    <mergeCell ref="CD28:CE28"/>
    <mergeCell ref="BR6:BS6"/>
    <mergeCell ref="X31:Y31"/>
    <mergeCell ref="AH28:AI28"/>
    <mergeCell ref="BZ46:CA46"/>
    <mergeCell ref="X39:Y39"/>
    <mergeCell ref="X32:Y32"/>
    <mergeCell ref="BT30:BU30"/>
    <mergeCell ref="AH23:AI23"/>
    <mergeCell ref="CD54:CE54"/>
    <mergeCell ref="CD56:CE56"/>
    <mergeCell ref="N33:O33"/>
    <mergeCell ref="N58:O58"/>
    <mergeCell ref="BF24:BG24"/>
    <mergeCell ref="AP34:AQ34"/>
    <mergeCell ref="AZ25:BA25"/>
    <mergeCell ref="B2:E2"/>
    <mergeCell ref="BJ57:BK57"/>
    <mergeCell ref="AP36:AQ36"/>
    <mergeCell ref="X50:Y50"/>
    <mergeCell ref="D25:E25"/>
    <mergeCell ref="P3:Q3"/>
    <mergeCell ref="CB51:CC51"/>
    <mergeCell ref="D54:E54"/>
    <mergeCell ref="BJ58:BK58"/>
    <mergeCell ref="BT49:BU49"/>
    <mergeCell ref="AF34:AG34"/>
    <mergeCell ref="AT41:AU41"/>
    <mergeCell ref="BN39:BO39"/>
    <mergeCell ref="BB3:BC3"/>
    <mergeCell ref="BD59:BE59"/>
    <mergeCell ref="AP62:AQ62"/>
    <mergeCell ref="AX22:AY22"/>
    <mergeCell ref="AP54:AQ54"/>
    <mergeCell ref="F3:G3"/>
    <mergeCell ref="H59:I59"/>
    <mergeCell ref="F24:G24"/>
    <mergeCell ref="AF29:AG29"/>
    <mergeCell ref="D57:E57"/>
    <mergeCell ref="F32:G32"/>
    <mergeCell ref="Z47:AA47"/>
    <mergeCell ref="F26:G26"/>
    <mergeCell ref="BZ6:CA6"/>
    <mergeCell ref="P23:Q23"/>
    <mergeCell ref="CB62:CC62"/>
    <mergeCell ref="AJ37:AK37"/>
    <mergeCell ref="L41:M41"/>
    <mergeCell ref="Z48:AA48"/>
    <mergeCell ref="F27:G27"/>
    <mergeCell ref="AR26:AS26"/>
    <mergeCell ref="L34:M34"/>
    <mergeCell ref="V25:W25"/>
    <mergeCell ref="BL46:BM46"/>
    <mergeCell ref="BV37:BW37"/>
    <mergeCell ref="L36:M36"/>
    <mergeCell ref="F44:G4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FFFBBC04"/>
    <outlinePr summaryBelow="0" summaryRight="0"/>
    <pageSetUpPr/>
  </sheetPr>
  <dimension ref="A1:AD17"/>
  <sheetViews>
    <sheetView showGridLines="1" workbookViewId="0">
      <pane xSplit="1" topLeftCell="B1" activePane="topRight" state="frozen"/>
      <selection pane="topRight" activeCell="C2" sqref="C2"/>
    </sheetView>
  </sheetViews>
  <sheetFormatPr baseColWidth="8" defaultColWidth="12.63" defaultRowHeight="15" customHeight="1" outlineLevelRow="1"/>
  <cols>
    <col width="10.13" customWidth="1" style="414" min="2" max="2"/>
    <col width="10.38" customWidth="1" style="414" min="3" max="3"/>
    <col width="9" customWidth="1" style="414" min="4" max="4"/>
    <col width="11.88" customWidth="1" style="414" min="5" max="5"/>
    <col width="9.75" customWidth="1" style="414" min="6" max="6"/>
    <col width="9" customWidth="1" style="414" min="7" max="7"/>
    <col width="13" customWidth="1" style="414" min="8" max="8"/>
    <col width="13.13" customWidth="1" style="414" min="12" max="12"/>
    <col width="14.75" customWidth="1" style="414" min="21" max="21"/>
    <col width="15" customWidth="1" style="414" min="26" max="26"/>
  </cols>
  <sheetData>
    <row r="1">
      <c r="A1" s="545" t="n">
        <v>2026</v>
      </c>
      <c r="B1" s="546" t="n"/>
      <c r="C1" s="546" t="n"/>
      <c r="D1" s="546" t="n"/>
      <c r="E1" s="546" t="n"/>
      <c r="F1" s="546" t="n"/>
      <c r="G1" s="546" t="n"/>
      <c r="H1" s="546" t="n"/>
      <c r="I1" s="546" t="n"/>
      <c r="J1" s="546" t="n"/>
      <c r="K1" s="546" t="n"/>
      <c r="L1" s="546" t="n"/>
      <c r="M1" s="546" t="n"/>
      <c r="N1" s="546" t="n"/>
      <c r="O1" s="546" t="n"/>
      <c r="P1" s="546" t="n"/>
      <c r="Q1" s="546" t="n"/>
      <c r="R1" s="546" t="n"/>
      <c r="S1" s="546" t="n"/>
      <c r="T1" s="546" t="n"/>
      <c r="U1" s="546" t="n"/>
      <c r="V1" s="546" t="n"/>
      <c r="W1" s="546" t="n"/>
      <c r="X1" s="546" t="n"/>
      <c r="Y1" s="546" t="n"/>
      <c r="Z1" s="546" t="n"/>
      <c r="AA1" s="546" t="n"/>
      <c r="AB1" s="546" t="n"/>
      <c r="AC1" s="546" t="n"/>
      <c r="AD1" s="546" t="n"/>
    </row>
    <row r="2" ht="45" customHeight="1" s="414">
      <c r="A2" s="547" t="n"/>
      <c r="B2" s="548" t="inlineStr">
        <is>
          <t>MQL, план</t>
        </is>
      </c>
      <c r="C2" s="548" t="inlineStr">
        <is>
          <t>MQL-&gt;SQL, план</t>
        </is>
      </c>
      <c r="D2" s="549" t="inlineStr">
        <is>
          <t>SQL, план</t>
        </is>
      </c>
      <c r="E2" s="550" t="inlineStr">
        <is>
          <t xml:space="preserve">CPL SQL план </t>
        </is>
      </c>
      <c r="F2" s="548" t="inlineStr">
        <is>
          <t>SQL-&gt;Встреча, план</t>
        </is>
      </c>
      <c r="G2" s="551" t="inlineStr">
        <is>
          <t>Встреча, план</t>
        </is>
      </c>
      <c r="H2" s="548" t="inlineStr">
        <is>
          <t>Встреча-&gt;покупка, план</t>
        </is>
      </c>
      <c r="I2" s="551" t="inlineStr">
        <is>
          <t>Количество покупателей, план</t>
        </is>
      </c>
      <c r="J2" s="551" t="inlineStr">
        <is>
          <t>Количество покупок, план</t>
        </is>
      </c>
      <c r="K2" s="551" t="inlineStr">
        <is>
          <t>Доход, план
с платящего пользователя Buyers</t>
        </is>
      </c>
      <c r="L2" s="548" t="inlineStr">
        <is>
          <t>Ср. чек, план</t>
        </is>
      </c>
      <c r="M2" s="551" t="inlineStr">
        <is>
          <t>Маржа с 1 сделки за 2025 г.</t>
        </is>
      </c>
      <c r="N2" s="552" t="inlineStr">
        <is>
          <t>Коэффициент повторных покупок (по данным из CRM = кол-во всех заказов/кол-во покупателей, за период))</t>
        </is>
      </c>
      <c r="O2" s="551" t="inlineStr">
        <is>
          <t>Стоимость заказа  (продажи)</t>
        </is>
      </c>
      <c r="P2" s="551" t="inlineStr">
        <is>
          <t>Стоимость заявки (RUR)</t>
        </is>
      </c>
      <c r="Q2" s="551" t="inlineStr">
        <is>
          <t>Стоимость квалифицированной заявки (RUR)</t>
        </is>
      </c>
      <c r="R2" s="551" t="inlineStr">
        <is>
          <t>Доход
с пользователя</t>
        </is>
      </c>
      <c r="S2" s="551" t="inlineStr">
        <is>
          <t>Прибыль</t>
        </is>
      </c>
      <c r="T2" s="551" t="inlineStr">
        <is>
          <t>Выручка</t>
        </is>
      </c>
      <c r="U2" s="551" t="inlineStr">
        <is>
          <t xml:space="preserve">План по выручке </t>
        </is>
      </c>
      <c r="V2" s="551" t="inlineStr">
        <is>
          <t xml:space="preserve">Валовая прибыль </t>
        </is>
      </c>
      <c r="W2" s="552" t="inlineStr">
        <is>
          <t>Всего расходов</t>
        </is>
      </c>
      <c r="X2" s="552" t="inlineStr">
        <is>
          <t>Фикс. расходы на зарплату, команду</t>
        </is>
      </c>
      <c r="Y2" s="552" t="inlineStr">
        <is>
          <t>Расходы на сервисы (RUR)</t>
        </is>
      </c>
      <c r="Z2" s="552" t="inlineStr">
        <is>
          <t>Расходы на привлечение (RUR)</t>
        </is>
      </c>
      <c r="AA2" s="552" t="inlineStr">
        <is>
          <t>Расходы на мероприятия (RUR)</t>
        </is>
      </c>
      <c r="AB2" s="552" t="inlineStr">
        <is>
          <t>Расходы на СМИ (RUR)</t>
        </is>
      </c>
      <c r="AC2" s="552" t="inlineStr">
        <is>
          <t>Расходы на полиграфию , мерч, подарки (RUR)</t>
        </is>
      </c>
      <c r="AD2" s="552" t="inlineStr">
        <is>
          <t>Расходы прочее(командировочные, обучение и т.д.)(RUR)</t>
        </is>
      </c>
    </row>
    <row r="3" ht="26.25" customHeight="1" s="414">
      <c r="A3" s="547" t="n"/>
      <c r="B3" s="553" t="inlineStr">
        <is>
          <t>MQL</t>
        </is>
      </c>
      <c r="C3" s="553" t="inlineStr">
        <is>
          <t>СR1</t>
        </is>
      </c>
      <c r="D3" s="553" t="inlineStr">
        <is>
          <t>SQL</t>
        </is>
      </c>
      <c r="E3" s="547" t="n"/>
      <c r="F3" s="553" t="inlineStr">
        <is>
          <t>CR2</t>
        </is>
      </c>
      <c r="G3" s="547" t="n"/>
      <c r="H3" s="553" t="inlineStr">
        <is>
          <t>CR3</t>
        </is>
      </c>
      <c r="I3" s="553" t="inlineStr">
        <is>
          <t xml:space="preserve"> Buyers</t>
        </is>
      </c>
      <c r="J3" s="553" t="inlineStr">
        <is>
          <t>Orders</t>
        </is>
      </c>
      <c r="K3" s="553" t="inlineStr">
        <is>
          <t>ARPPU</t>
        </is>
      </c>
      <c r="L3" s="553" t="inlineStr">
        <is>
          <t>AvPrice</t>
        </is>
      </c>
      <c r="M3" s="547" t="n"/>
      <c r="N3" s="553" t="inlineStr">
        <is>
          <t>Retention</t>
        </is>
      </c>
      <c r="O3" s="553" t="inlineStr">
        <is>
          <t>CPO</t>
        </is>
      </c>
      <c r="P3" s="553" t="inlineStr">
        <is>
          <t>CPMQL</t>
        </is>
      </c>
      <c r="Q3" s="553" t="inlineStr">
        <is>
          <t xml:space="preserve">CPSQL
</t>
        </is>
      </c>
      <c r="R3" s="553" t="inlineStr">
        <is>
          <t>ARPU</t>
        </is>
      </c>
      <c r="S3" s="553" t="inlineStr">
        <is>
          <t>Profit</t>
        </is>
      </c>
      <c r="T3" s="553" t="inlineStr">
        <is>
          <t>Revenue</t>
        </is>
      </c>
      <c r="U3" s="547" t="n"/>
      <c r="V3" s="553" t="inlineStr">
        <is>
          <t>Gross Profit</t>
        </is>
      </c>
      <c r="W3" s="553" t="inlineStr">
        <is>
          <t>Total Costs</t>
        </is>
      </c>
      <c r="X3" s="553" t="inlineStr">
        <is>
          <t>Fix Costs</t>
        </is>
      </c>
      <c r="Y3" s="553" t="inlineStr">
        <is>
          <t>Servises
Costs</t>
        </is>
      </c>
      <c r="Z3" s="553" t="inlineStr">
        <is>
          <t>Acquisition
Costs</t>
        </is>
      </c>
      <c r="AA3" s="553" t="inlineStr">
        <is>
          <t>Events
Cost</t>
        </is>
      </c>
      <c r="AB3" s="553" t="inlineStr">
        <is>
          <t>Media
Cost</t>
        </is>
      </c>
      <c r="AC3" s="553" t="inlineStr">
        <is>
          <t>Merch
Cost</t>
        </is>
      </c>
      <c r="AD3" s="553" t="inlineStr">
        <is>
          <t xml:space="preserve">Other </t>
        </is>
      </c>
    </row>
    <row r="4">
      <c r="A4" s="546" t="n"/>
      <c r="B4" s="554" t="n"/>
      <c r="C4" s="555" t="n">
        <v>0.4</v>
      </c>
      <c r="D4" s="556">
        <f>B4*C4</f>
        <v/>
      </c>
      <c r="E4" s="554" t="n"/>
      <c r="F4" s="554" t="n"/>
      <c r="G4" s="554" t="n"/>
      <c r="H4" s="554" t="n"/>
      <c r="I4" s="554" t="n"/>
      <c r="J4" s="554" t="n"/>
      <c r="K4" s="557" t="n"/>
      <c r="L4" s="557" t="n"/>
      <c r="M4" s="558" t="n"/>
      <c r="N4" s="559" t="n"/>
      <c r="O4" s="557" t="n"/>
      <c r="P4" s="560" t="n"/>
      <c r="Q4" s="560" t="n"/>
      <c r="R4" s="560" t="n"/>
      <c r="S4" s="557" t="n"/>
      <c r="T4" s="557" t="n"/>
      <c r="U4" s="557" t="n"/>
      <c r="V4" s="557" t="n"/>
      <c r="W4" s="557" t="n"/>
      <c r="X4" s="557" t="n"/>
      <c r="Y4" s="557" t="n"/>
      <c r="Z4" s="557" t="n"/>
      <c r="AA4" s="557" t="n"/>
      <c r="AB4" s="557" t="n"/>
      <c r="AC4" s="557" t="n"/>
      <c r="AD4" s="557" t="n"/>
    </row>
    <row r="5">
      <c r="A5" s="561" t="inlineStr">
        <is>
          <t>Июль</t>
        </is>
      </c>
      <c r="B5" s="556" t="n">
        <v>40</v>
      </c>
      <c r="C5" s="555" t="n">
        <v>0.35</v>
      </c>
      <c r="D5" s="556">
        <f>B5*C5</f>
        <v/>
      </c>
      <c r="E5" s="562" t="n">
        <v>9000</v>
      </c>
      <c r="F5" s="555" t="n">
        <v>0.75</v>
      </c>
      <c r="G5" s="556">
        <f>D5*F5</f>
        <v/>
      </c>
      <c r="H5" s="555" t="n">
        <v>0.4</v>
      </c>
      <c r="I5" s="556">
        <f>G5*H5</f>
        <v/>
      </c>
      <c r="J5" s="556">
        <f>I5*N5</f>
        <v/>
      </c>
      <c r="K5" s="563">
        <f>IFERROR(T5/I5,0)</f>
        <v/>
      </c>
      <c r="L5" s="563" t="n">
        <v>180000</v>
      </c>
      <c r="M5" s="564" t="n"/>
      <c r="N5" s="565" t="n">
        <v>1</v>
      </c>
      <c r="O5" s="566" t="n"/>
      <c r="P5" s="566" t="n"/>
      <c r="Q5" s="566" t="n"/>
      <c r="R5" s="560" t="n"/>
      <c r="S5" s="557" t="n"/>
      <c r="T5" s="563">
        <f>J5*L5</f>
        <v/>
      </c>
      <c r="U5" s="557" t="n"/>
      <c r="V5" s="557" t="n"/>
      <c r="W5" s="563">
        <f>SUM(X5:AA5)</f>
        <v/>
      </c>
      <c r="X5" s="563" t="n">
        <v>45000</v>
      </c>
      <c r="Y5" s="567" t="n">
        <v>8000</v>
      </c>
      <c r="Z5" s="567" t="n">
        <v>90000</v>
      </c>
      <c r="AA5" s="568" t="n">
        <v>0</v>
      </c>
      <c r="AB5" s="557" t="n"/>
      <c r="AC5" s="557" t="n"/>
      <c r="AD5" s="557" t="n"/>
    </row>
    <row r="6">
      <c r="A6" s="561" t="inlineStr">
        <is>
          <t>Август</t>
        </is>
      </c>
      <c r="B6" s="556" t="n">
        <v>43</v>
      </c>
      <c r="C6" s="555" t="n">
        <v>0.35</v>
      </c>
      <c r="D6" s="556">
        <f>B6*C6</f>
        <v/>
      </c>
      <c r="E6" s="562" t="n">
        <v>9000</v>
      </c>
      <c r="F6" s="555" t="n">
        <v>0.75</v>
      </c>
      <c r="G6" s="556">
        <f>D6*F6</f>
        <v/>
      </c>
      <c r="H6" s="555" t="n">
        <v>0.4</v>
      </c>
      <c r="I6" s="556">
        <f>G6*H6</f>
        <v/>
      </c>
      <c r="J6" s="556">
        <f>I6*N6</f>
        <v/>
      </c>
      <c r="K6" s="563">
        <f>IFERROR(T6/I6,0)</f>
        <v/>
      </c>
      <c r="L6" s="563" t="n">
        <v>180000</v>
      </c>
      <c r="M6" s="564" t="n"/>
      <c r="N6" s="565" t="n">
        <v>1</v>
      </c>
      <c r="O6" s="566" t="n"/>
      <c r="P6" s="566" t="n"/>
      <c r="Q6" s="566" t="n"/>
      <c r="R6" s="560" t="n"/>
      <c r="S6" s="557" t="n"/>
      <c r="T6" s="563">
        <f>J6*L6</f>
        <v/>
      </c>
      <c r="U6" s="557" t="n"/>
      <c r="V6" s="557" t="n"/>
      <c r="W6" s="563">
        <f>SUM(X6:AA6)</f>
        <v/>
      </c>
      <c r="X6" s="563" t="n">
        <v>45000</v>
      </c>
      <c r="Y6" s="567" t="n">
        <v>8000</v>
      </c>
      <c r="Z6" s="567" t="n">
        <v>95000</v>
      </c>
      <c r="AA6" s="568" t="n">
        <v>0</v>
      </c>
      <c r="AB6" s="557" t="n"/>
      <c r="AC6" s="557" t="n"/>
      <c r="AD6" s="557" t="n"/>
    </row>
    <row r="7">
      <c r="A7" s="561" t="inlineStr">
        <is>
          <t>Сентябрь</t>
        </is>
      </c>
      <c r="B7" s="556" t="n">
        <v>46</v>
      </c>
      <c r="C7" s="555" t="n">
        <v>0.35</v>
      </c>
      <c r="D7" s="556">
        <f>B7*C7</f>
        <v/>
      </c>
      <c r="E7" s="562" t="n">
        <v>9000</v>
      </c>
      <c r="F7" s="555" t="n">
        <v>0.75</v>
      </c>
      <c r="G7" s="556">
        <f>D7*F7</f>
        <v/>
      </c>
      <c r="H7" s="555" t="n">
        <v>0.4</v>
      </c>
      <c r="I7" s="556">
        <f>G7*H7</f>
        <v/>
      </c>
      <c r="J7" s="556">
        <f>I7*N7</f>
        <v/>
      </c>
      <c r="K7" s="563">
        <f>IFERROR(T7/I7,0)</f>
        <v/>
      </c>
      <c r="L7" s="563" t="n">
        <v>180000</v>
      </c>
      <c r="M7" s="564" t="n"/>
      <c r="N7" s="565" t="n">
        <v>1</v>
      </c>
      <c r="O7" s="566" t="n"/>
      <c r="P7" s="566" t="n"/>
      <c r="Q7" s="566" t="n"/>
      <c r="R7" s="560" t="n"/>
      <c r="S7" s="557" t="n"/>
      <c r="T7" s="563">
        <f>J7*L7</f>
        <v/>
      </c>
      <c r="U7" s="557" t="n"/>
      <c r="V7" s="557" t="n"/>
      <c r="W7" s="563">
        <f>SUM(X7:AA7)</f>
        <v/>
      </c>
      <c r="X7" s="563" t="n">
        <v>45000</v>
      </c>
      <c r="Y7" s="567" t="n">
        <v>8000</v>
      </c>
      <c r="Z7" s="567" t="n">
        <v>100000</v>
      </c>
      <c r="AA7" s="568" t="n">
        <v>0</v>
      </c>
      <c r="AB7" s="557" t="n"/>
      <c r="AC7" s="557" t="n"/>
      <c r="AD7" s="557" t="n"/>
    </row>
    <row r="8">
      <c r="A8" s="561" t="inlineStr">
        <is>
          <t>Октябрь</t>
        </is>
      </c>
      <c r="B8" s="556" t="n">
        <v>49</v>
      </c>
      <c r="C8" s="555" t="n">
        <v>0.35</v>
      </c>
      <c r="D8" s="556">
        <f>B8*C8</f>
        <v/>
      </c>
      <c r="E8" s="562" t="n">
        <v>9000</v>
      </c>
      <c r="F8" s="555" t="n">
        <v>0.75</v>
      </c>
      <c r="G8" s="556">
        <f>D8*F8</f>
        <v/>
      </c>
      <c r="H8" s="555" t="n">
        <v>0.4</v>
      </c>
      <c r="I8" s="556">
        <f>G8*H8</f>
        <v/>
      </c>
      <c r="J8" s="556">
        <f>I8*N8</f>
        <v/>
      </c>
      <c r="K8" s="563">
        <f>IFERROR(T8/I8,0)</f>
        <v/>
      </c>
      <c r="L8" s="563" t="n">
        <v>180000</v>
      </c>
      <c r="M8" s="564" t="n"/>
      <c r="N8" s="565" t="n">
        <v>1</v>
      </c>
      <c r="O8" s="566" t="n"/>
      <c r="P8" s="566" t="n"/>
      <c r="Q8" s="566" t="n"/>
      <c r="R8" s="560" t="n"/>
      <c r="S8" s="557" t="n"/>
      <c r="T8" s="563">
        <f>J8*L8</f>
        <v/>
      </c>
      <c r="U8" s="557" t="n"/>
      <c r="V8" s="557" t="n"/>
      <c r="W8" s="563">
        <f>SUM(X8:AA8)</f>
        <v/>
      </c>
      <c r="X8" s="563" t="n">
        <v>45000</v>
      </c>
      <c r="Y8" s="567" t="n">
        <v>8000</v>
      </c>
      <c r="Z8" s="567" t="n">
        <v>105000</v>
      </c>
      <c r="AA8" s="569" t="n">
        <v>0</v>
      </c>
      <c r="AB8" s="557" t="n"/>
      <c r="AC8" s="557" t="n"/>
      <c r="AD8" s="557" t="n"/>
    </row>
    <row r="9">
      <c r="A9" s="561" t="inlineStr">
        <is>
          <t>Ноябрь</t>
        </is>
      </c>
      <c r="B9" s="556" t="n">
        <v>52</v>
      </c>
      <c r="C9" s="555" t="n">
        <v>0.35</v>
      </c>
      <c r="D9" s="556">
        <f>B9*C9</f>
        <v/>
      </c>
      <c r="E9" s="562" t="n">
        <v>9000</v>
      </c>
      <c r="F9" s="555" t="n">
        <v>0.75</v>
      </c>
      <c r="G9" s="556">
        <f>D9*F9</f>
        <v/>
      </c>
      <c r="H9" s="555" t="n">
        <v>0.4</v>
      </c>
      <c r="I9" s="556">
        <f>G9*H9</f>
        <v/>
      </c>
      <c r="J9" s="556">
        <f>I9*N9</f>
        <v/>
      </c>
      <c r="K9" s="563">
        <f>IFERROR(T9/I9,0)</f>
        <v/>
      </c>
      <c r="L9" s="563" t="n">
        <v>180000</v>
      </c>
      <c r="M9" s="564" t="n"/>
      <c r="N9" s="565" t="n">
        <v>1</v>
      </c>
      <c r="O9" s="566" t="n"/>
      <c r="P9" s="566" t="n"/>
      <c r="Q9" s="566" t="n"/>
      <c r="R9" s="560" t="n"/>
      <c r="S9" s="557" t="n"/>
      <c r="T9" s="563">
        <f>J9*L9</f>
        <v/>
      </c>
      <c r="U9" s="557" t="n"/>
      <c r="V9" s="557" t="n"/>
      <c r="W9" s="563">
        <f>SUM(X9:AA9)</f>
        <v/>
      </c>
      <c r="X9" s="563" t="n">
        <v>45000</v>
      </c>
      <c r="Y9" s="567" t="n">
        <v>8000</v>
      </c>
      <c r="Z9" s="567" t="n">
        <v>110000</v>
      </c>
      <c r="AA9" s="569" t="n">
        <v>0</v>
      </c>
      <c r="AB9" s="557" t="n"/>
      <c r="AC9" s="557" t="n"/>
      <c r="AD9" s="557" t="n"/>
    </row>
    <row r="10">
      <c r="A10" s="561" t="inlineStr">
        <is>
          <t>Декабрь</t>
        </is>
      </c>
      <c r="B10" s="556" t="n">
        <v>55</v>
      </c>
      <c r="C10" s="555" t="n">
        <v>0.35</v>
      </c>
      <c r="D10" s="556">
        <f>B10*C10</f>
        <v/>
      </c>
      <c r="E10" s="562" t="n">
        <v>9000</v>
      </c>
      <c r="F10" s="555" t="n">
        <v>0.75</v>
      </c>
      <c r="G10" s="556">
        <f>D10*F10</f>
        <v/>
      </c>
      <c r="H10" s="555" t="n">
        <v>0.4</v>
      </c>
      <c r="I10" s="556">
        <f>G10*H10</f>
        <v/>
      </c>
      <c r="J10" s="556">
        <f>I10*N10</f>
        <v/>
      </c>
      <c r="K10" s="563">
        <f>IFERROR(T10/I10,0)</f>
        <v/>
      </c>
      <c r="L10" s="563" t="n">
        <v>180000</v>
      </c>
      <c r="M10" s="564" t="n"/>
      <c r="N10" s="565" t="n">
        <v>1</v>
      </c>
      <c r="O10" s="566" t="n"/>
      <c r="P10" s="566" t="n"/>
      <c r="Q10" s="566" t="n"/>
      <c r="R10" s="560" t="n"/>
      <c r="S10" s="557" t="n"/>
      <c r="T10" s="563">
        <f>J10*L10</f>
        <v/>
      </c>
      <c r="U10" s="557" t="n"/>
      <c r="V10" s="557" t="n"/>
      <c r="W10" s="563">
        <f>SUM(X10:AA10)</f>
        <v/>
      </c>
      <c r="X10" s="563" t="n">
        <v>45000</v>
      </c>
      <c r="Y10" s="567" t="n">
        <v>8000</v>
      </c>
      <c r="Z10" s="567" t="n">
        <v>115000</v>
      </c>
      <c r="AA10" s="569" t="n">
        <v>0</v>
      </c>
      <c r="AB10" s="557" t="n"/>
      <c r="AC10" s="557" t="n"/>
      <c r="AD10" s="557" t="n"/>
    </row>
    <row r="11">
      <c r="A11" s="570" t="inlineStr">
        <is>
          <t>ИТОГО:</t>
        </is>
      </c>
      <c r="B11" s="571">
        <f>SUM(B5:B10)</f>
        <v/>
      </c>
      <c r="C11" s="572" t="n">
        <v>0.4</v>
      </c>
      <c r="D11" s="571">
        <f>B11*C11</f>
        <v/>
      </c>
      <c r="E11" s="562" t="n">
        <v>5500</v>
      </c>
      <c r="F11" s="572" t="n">
        <v>0.82</v>
      </c>
      <c r="G11" s="571">
        <f>D11*F11</f>
        <v/>
      </c>
      <c r="H11" s="572" t="n">
        <v>0.3</v>
      </c>
      <c r="I11" s="571">
        <f>G11*H11</f>
        <v/>
      </c>
      <c r="J11" s="571">
        <f>I11*N11</f>
        <v/>
      </c>
      <c r="K11" s="563">
        <f>IFERROR(T11/I11,0)</f>
        <v/>
      </c>
      <c r="L11" s="563" t="n">
        <v>180000</v>
      </c>
      <c r="M11" s="562" t="n">
        <v>438520</v>
      </c>
      <c r="N11" s="573" t="n">
        <v>1</v>
      </c>
      <c r="O11" s="574">
        <f>IFERROR(W11/J11,"")</f>
        <v/>
      </c>
      <c r="P11" s="574">
        <f>IFERROR(W11/B11,0)</f>
        <v/>
      </c>
      <c r="Q11" s="574">
        <f>IFERROR(W11/D11,0)</f>
        <v/>
      </c>
      <c r="R11" s="575">
        <f>IFERROR(T11/B11,0)</f>
        <v/>
      </c>
      <c r="S11" s="563">
        <f>T11-W11</f>
        <v/>
      </c>
      <c r="T11" s="576">
        <f>J11*L11</f>
        <v/>
      </c>
      <c r="U11" s="577" t="inlineStr">
        <is>
          <t>пример выручки</t>
        </is>
      </c>
      <c r="V11" s="557" t="n"/>
      <c r="W11" s="575">
        <f>SUM(W5:W10)</f>
        <v/>
      </c>
      <c r="X11" s="575">
        <f>SUM(X5:X10)</f>
        <v/>
      </c>
      <c r="Y11" s="575">
        <f>SUM(Y5:Y10)</f>
        <v/>
      </c>
      <c r="Z11" s="575">
        <f>SUM(Z5:Z10)</f>
        <v/>
      </c>
      <c r="AA11" s="575">
        <f>SUM(AA5:AA10)</f>
        <v/>
      </c>
      <c r="AB11" s="575">
        <f>SUM(AB5:AB10)</f>
        <v/>
      </c>
      <c r="AC11" s="575">
        <f>SUM(AC5:AC10)</f>
        <v/>
      </c>
      <c r="AD11" s="575">
        <f>SUM(AD5:AD10)</f>
        <v/>
      </c>
    </row>
    <row r="12" ht="15" customHeight="1" s="414">
      <c r="A12" s="40" t="n"/>
      <c r="B12" s="20" t="n"/>
      <c r="C12" s="20" t="n"/>
      <c r="D12" s="20" t="n"/>
      <c r="E12" s="20" t="n"/>
      <c r="F12" s="20" t="n"/>
      <c r="G12" s="20" t="n"/>
      <c r="H12" s="41" t="n"/>
      <c r="I12" s="20" t="n"/>
      <c r="J12" s="20" t="n"/>
      <c r="K12" s="20" t="n"/>
      <c r="L12" s="20" t="n"/>
      <c r="M12" s="20" t="n"/>
      <c r="N12" s="20" t="n"/>
      <c r="O12" s="20" t="n"/>
      <c r="P12" s="20" t="n"/>
      <c r="Q12" s="20" t="n"/>
      <c r="R12" s="20" t="n"/>
      <c r="S12" s="20" t="n"/>
      <c r="T12" s="27" t="n"/>
      <c r="U12" s="20" t="n"/>
      <c r="V12" s="24" t="n"/>
      <c r="W12" s="24" t="n"/>
      <c r="X12" s="20" t="n"/>
      <c r="Y12" s="20" t="n"/>
      <c r="Z12" s="20" t="n"/>
      <c r="AA12" s="20" t="n"/>
      <c r="AB12" s="20" t="n"/>
      <c r="AC12" s="20" t="n"/>
      <c r="AD12" s="20" t="n"/>
    </row>
    <row r="13">
      <c r="A13" s="859" t="n"/>
      <c r="B13" s="859" t="n"/>
      <c r="C13" s="859" t="n"/>
      <c r="D13" s="859" t="n"/>
      <c r="E13" s="859" t="n"/>
      <c r="F13" s="859" t="n"/>
      <c r="G13" s="859" t="n"/>
      <c r="H13" s="859" t="n"/>
      <c r="I13" s="859" t="n"/>
      <c r="J13" s="859" t="n"/>
      <c r="K13" s="859" t="n"/>
      <c r="L13" s="859" t="n"/>
      <c r="M13" s="859" t="n"/>
      <c r="N13" s="859" t="n"/>
      <c r="O13" s="859" t="n"/>
      <c r="P13" s="859" t="n"/>
      <c r="Q13" s="859" t="n"/>
      <c r="R13" s="859" t="n"/>
      <c r="S13" s="859" t="n"/>
      <c r="T13" s="859" t="n"/>
      <c r="U13" s="859" t="n"/>
      <c r="V13" s="859" t="n"/>
      <c r="W13" s="859" t="n"/>
      <c r="X13" s="859" t="n"/>
      <c r="Y13" s="859" t="n"/>
      <c r="Z13" s="859" t="n"/>
      <c r="AA13" s="859" t="n"/>
      <c r="AB13" s="859" t="n"/>
      <c r="AC13" s="859" t="n"/>
      <c r="AD13" s="859" t="n"/>
    </row>
    <row r="14">
      <c r="A14" s="859" t="n"/>
      <c r="B14" s="859" t="n"/>
      <c r="C14" s="859" t="n"/>
      <c r="D14" s="859" t="n"/>
      <c r="E14" s="859" t="n"/>
      <c r="F14" s="859" t="n"/>
      <c r="G14" s="859" t="n"/>
      <c r="H14" s="859" t="n"/>
      <c r="I14" s="859" t="n"/>
      <c r="J14" s="859" t="n"/>
      <c r="K14" s="859" t="n"/>
      <c r="L14" s="859" t="n"/>
      <c r="M14" s="859" t="n"/>
      <c r="N14" s="859" t="n"/>
      <c r="O14" s="859" t="n"/>
      <c r="P14" s="859" t="n"/>
      <c r="Q14" s="859" t="n"/>
      <c r="R14" s="859" t="n"/>
      <c r="S14" s="859" t="n"/>
      <c r="T14" s="859" t="n"/>
      <c r="U14" s="859" t="n"/>
      <c r="V14" s="859" t="n"/>
      <c r="W14" s="859" t="n"/>
      <c r="X14" s="859" t="n"/>
      <c r="Y14" s="859" t="n"/>
      <c r="Z14" s="859" t="n"/>
      <c r="AA14" s="859" t="n"/>
      <c r="AB14" s="859" t="n"/>
      <c r="AC14" s="859" t="n"/>
      <c r="AD14" s="859" t="n"/>
    </row>
    <row r="15">
      <c r="A15" s="859" t="n"/>
      <c r="B15" s="859" t="n"/>
      <c r="C15" s="859" t="n"/>
      <c r="D15" s="859" t="n"/>
      <c r="E15" s="859" t="n"/>
      <c r="F15" s="859" t="n"/>
      <c r="G15" s="859" t="n"/>
      <c r="H15" s="859" t="n"/>
      <c r="I15" s="859" t="n"/>
      <c r="J15" s="859" t="n"/>
      <c r="K15" s="859" t="n"/>
      <c r="L15" s="859" t="n"/>
      <c r="M15" s="859" t="n"/>
      <c r="N15" s="859" t="n"/>
      <c r="O15" s="859" t="n"/>
      <c r="P15" s="859" t="n"/>
      <c r="Q15" s="859" t="n"/>
      <c r="R15" s="859" t="n"/>
      <c r="S15" s="859" t="n"/>
      <c r="T15" s="859" t="n"/>
      <c r="U15" s="859" t="n"/>
      <c r="V15" s="859" t="n"/>
      <c r="W15" s="859" t="n"/>
      <c r="X15" s="859" t="n"/>
      <c r="Y15" s="859" t="n"/>
      <c r="Z15" s="859" t="n"/>
      <c r="AA15" s="859" t="n"/>
      <c r="AB15" s="859" t="n"/>
      <c r="AC15" s="859" t="n"/>
      <c r="AD15" s="859" t="n"/>
    </row>
    <row r="16">
      <c r="A16" s="859" t="n"/>
      <c r="B16" s="859" t="n"/>
      <c r="C16" s="859" t="n"/>
      <c r="D16" s="859" t="n"/>
      <c r="E16" s="859" t="n"/>
      <c r="F16" s="859" t="n"/>
      <c r="G16" s="859" t="n"/>
      <c r="H16" s="859" t="n"/>
      <c r="I16" s="859" t="n"/>
      <c r="J16" s="859" t="n"/>
      <c r="K16" s="859" t="n"/>
      <c r="L16" s="859" t="n"/>
      <c r="M16" s="859" t="n"/>
      <c r="N16" s="859" t="n"/>
      <c r="O16" s="859" t="n"/>
      <c r="P16" s="859" t="n"/>
      <c r="Q16" s="859" t="n"/>
      <c r="R16" s="859" t="n"/>
      <c r="S16" s="859" t="n"/>
      <c r="T16" s="859" t="n"/>
      <c r="U16" s="859" t="n"/>
      <c r="V16" s="859" t="n"/>
      <c r="W16" s="859" t="n"/>
      <c r="X16" s="859" t="n"/>
      <c r="Y16" s="859" t="n"/>
      <c r="Z16" s="859" t="n"/>
      <c r="AA16" s="859" t="n"/>
      <c r="AB16" s="859" t="n"/>
      <c r="AC16" s="859" t="n"/>
      <c r="AD16" s="859" t="n"/>
    </row>
    <row r="17">
      <c r="A17" s="859" t="n"/>
      <c r="B17" s="859" t="n"/>
      <c r="C17" s="859" t="n"/>
      <c r="D17" s="859" t="n"/>
      <c r="E17" s="859" t="n"/>
      <c r="F17" s="859" t="n"/>
      <c r="G17" s="859" t="n"/>
      <c r="H17" s="859" t="n"/>
      <c r="I17" s="859" t="n"/>
      <c r="J17" s="859" t="n"/>
      <c r="K17" s="859" t="n"/>
      <c r="L17" s="859" t="n"/>
      <c r="M17" s="859" t="n"/>
      <c r="N17" s="859" t="n"/>
      <c r="O17" s="859" t="n"/>
      <c r="P17" s="859" t="n"/>
      <c r="Q17" s="859" t="n"/>
      <c r="R17" s="859" t="n"/>
      <c r="S17" s="859" t="n"/>
      <c r="T17" s="859" t="n"/>
      <c r="U17" s="859" t="n"/>
      <c r="V17" s="859" t="n"/>
      <c r="W17" s="859" t="n"/>
      <c r="X17" s="859" t="n"/>
      <c r="Y17" s="859" t="n"/>
      <c r="Z17" s="859" t="n"/>
      <c r="AA17" s="859" t="n"/>
      <c r="AB17" s="859" t="n"/>
      <c r="AC17" s="859" t="n"/>
      <c r="AD17" s="859" t="n"/>
    </row>
  </sheetData>
  <mergeCells count="1">
    <mergeCell ref="C15:C1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FFEA4335"/>
    <outlinePr summaryBelow="0" summaryRight="0"/>
    <pageSetUpPr/>
  </sheetPr>
  <dimension ref="A1:O13"/>
  <sheetViews>
    <sheetView showGridLines="1" workbookViewId="0">
      <selection activeCell="A1" sqref="A1"/>
    </sheetView>
  </sheetViews>
  <sheetFormatPr baseColWidth="8" defaultColWidth="12.63" defaultRowHeight="15" customHeight="1" outlineLevelRow="1"/>
  <cols>
    <col width="21.25" customWidth="1" style="414" min="1" max="1"/>
    <col width="17.13" customWidth="1" style="414" min="2" max="2"/>
    <col width="10.5" customWidth="1" style="414" min="3" max="3"/>
    <col width="1.75" customWidth="1" style="414" min="4" max="4"/>
    <col width="21.38" customWidth="1" style="414" min="5" max="5"/>
    <col width="9.630000000000001" customWidth="1" style="414" min="7" max="7"/>
    <col width="1.63" customWidth="1" style="414" min="8" max="8"/>
    <col width="21" customWidth="1" style="414" min="9" max="9"/>
    <col width="10.13" customWidth="1" style="414" min="11" max="11"/>
    <col width="1.63" customWidth="1" style="414" min="12" max="12"/>
    <col width="19" customWidth="1" style="414" min="13" max="13"/>
    <col width="9.880000000000001" customWidth="1" style="414" min="15" max="15"/>
  </cols>
  <sheetData>
    <row r="1">
      <c r="A1" s="578" t="n"/>
      <c r="B1" s="511" t="inlineStr">
        <is>
          <t>Рубли</t>
        </is>
      </c>
      <c r="C1" s="457" t="inlineStr">
        <is>
          <t>%</t>
        </is>
      </c>
      <c r="D1" s="579" t="n"/>
      <c r="E1" s="580" t="n"/>
      <c r="F1" s="581" t="inlineStr">
        <is>
          <t>Рубли</t>
        </is>
      </c>
      <c r="G1" s="582" t="inlineStr">
        <is>
          <t>%</t>
        </is>
      </c>
      <c r="H1" s="579" t="n"/>
      <c r="I1" s="580" t="n"/>
      <c r="J1" s="581" t="inlineStr">
        <is>
          <t>Рубли</t>
        </is>
      </c>
      <c r="K1" s="582" t="inlineStr">
        <is>
          <t>%</t>
        </is>
      </c>
      <c r="L1" s="579" t="n"/>
      <c r="M1" s="580" t="n"/>
      <c r="N1" s="581" t="inlineStr">
        <is>
          <t>Рубли</t>
        </is>
      </c>
      <c r="O1" s="582" t="inlineStr">
        <is>
          <t>%</t>
        </is>
      </c>
    </row>
    <row r="2">
      <c r="A2" s="583" t="inlineStr">
        <is>
          <t>Всего бюджет на 3 направления в месяц</t>
        </is>
      </c>
      <c r="B2" s="511" t="n">
        <v>450000</v>
      </c>
      <c r="C2" s="457" t="n">
        <v>100</v>
      </c>
      <c r="D2" s="859" t="n"/>
      <c r="E2" s="584" t="inlineStr">
        <is>
          <t>Всего бюджет на продукт №1 в месяц</t>
        </is>
      </c>
      <c r="F2" s="581">
        <f>IFERROR(B2/3,0)</f>
        <v/>
      </c>
      <c r="G2" s="582" t="n">
        <v>100</v>
      </c>
      <c r="H2" s="859" t="n"/>
      <c r="I2" s="584" t="inlineStr">
        <is>
          <t>Всего бюджет на продукт №2 в месяц</t>
        </is>
      </c>
      <c r="J2" s="581">
        <f>IFERROR(B2/3,0)</f>
        <v/>
      </c>
      <c r="K2" s="582" t="n">
        <v>100</v>
      </c>
      <c r="L2" s="859" t="n"/>
      <c r="M2" s="584" t="inlineStr">
        <is>
          <t>Всего бюджет на продукт №3 в месяц</t>
        </is>
      </c>
      <c r="N2" s="581">
        <f>IFERROR(B2/3,0)</f>
        <v/>
      </c>
      <c r="O2" s="582" t="n">
        <v>100</v>
      </c>
    </row>
    <row r="3">
      <c r="A3" s="585" t="n"/>
      <c r="B3" s="509" t="n"/>
      <c r="C3" s="498" t="n"/>
      <c r="D3" s="859" t="n"/>
      <c r="E3" s="586" t="n"/>
      <c r="F3" s="587" t="n"/>
      <c r="G3" s="586" t="n"/>
      <c r="H3" s="859" t="n"/>
      <c r="I3" s="586" t="n"/>
      <c r="J3" s="587" t="n"/>
      <c r="K3" s="586" t="n"/>
      <c r="L3" s="859" t="n"/>
      <c r="M3" s="586" t="n"/>
      <c r="N3" s="587" t="n"/>
      <c r="O3" s="586" t="n"/>
    </row>
    <row r="4">
      <c r="A4" s="588" t="inlineStr">
        <is>
          <t>paid</t>
        </is>
      </c>
      <c r="B4" s="543">
        <f>B2*0.6</f>
        <v/>
      </c>
      <c r="C4" s="589" t="n">
        <v>60</v>
      </c>
      <c r="D4" s="859" t="n"/>
      <c r="E4" s="590" t="inlineStr">
        <is>
          <t>paid</t>
        </is>
      </c>
      <c r="F4" s="591">
        <f>F2*0.6</f>
        <v/>
      </c>
      <c r="G4" s="592" t="n">
        <v>60</v>
      </c>
      <c r="H4" s="859" t="n"/>
      <c r="I4" s="590" t="inlineStr">
        <is>
          <t>paid</t>
        </is>
      </c>
      <c r="J4" s="591">
        <f>J2*0.6</f>
        <v/>
      </c>
      <c r="K4" s="592" t="n">
        <v>60</v>
      </c>
      <c r="L4" s="859" t="n"/>
      <c r="M4" s="590" t="inlineStr">
        <is>
          <t>paid</t>
        </is>
      </c>
      <c r="N4" s="591">
        <f>N2*0.6</f>
        <v/>
      </c>
      <c r="O4" s="592" t="n">
        <v>60</v>
      </c>
    </row>
    <row r="5">
      <c r="A5" s="588" t="inlineStr">
        <is>
          <t>мероприятия+СМИ</t>
        </is>
      </c>
      <c r="B5" s="543">
        <f>B2*0.2</f>
        <v/>
      </c>
      <c r="C5" s="589" t="n">
        <v>20</v>
      </c>
      <c r="D5" s="859" t="n"/>
      <c r="E5" s="590" t="inlineStr">
        <is>
          <t>мероприятия+СМИ</t>
        </is>
      </c>
      <c r="F5" s="591">
        <f>F2*0.2</f>
        <v/>
      </c>
      <c r="G5" s="592" t="n">
        <v>20</v>
      </c>
      <c r="H5" s="859" t="n"/>
      <c r="I5" s="590" t="inlineStr">
        <is>
          <t>мероприятия+СМИ</t>
        </is>
      </c>
      <c r="J5" s="591">
        <f>J2*0.2</f>
        <v/>
      </c>
      <c r="K5" s="592" t="n">
        <v>20</v>
      </c>
      <c r="L5" s="859" t="n"/>
      <c r="M5" s="590" t="inlineStr">
        <is>
          <t>мероприятия+СМИ</t>
        </is>
      </c>
      <c r="N5" s="591">
        <f>N2*0.2</f>
        <v/>
      </c>
      <c r="O5" s="592" t="n">
        <v>20</v>
      </c>
    </row>
    <row r="6">
      <c r="A6" s="588" t="inlineStr">
        <is>
          <t>итого привлечение</t>
        </is>
      </c>
      <c r="B6" s="543">
        <f>SUM(B4:B5)</f>
        <v/>
      </c>
      <c r="C6" s="498" t="n"/>
      <c r="D6" s="859" t="n"/>
      <c r="E6" s="590" t="inlineStr">
        <is>
          <t>итого привлечение</t>
        </is>
      </c>
      <c r="F6" s="591">
        <f>SUM(F4:F5)</f>
        <v/>
      </c>
      <c r="G6" s="586" t="n"/>
      <c r="H6" s="859" t="n"/>
      <c r="I6" s="590" t="inlineStr">
        <is>
          <t>итого привлечение</t>
        </is>
      </c>
      <c r="J6" s="591">
        <f>SUM(J4:J5)</f>
        <v/>
      </c>
      <c r="K6" s="586" t="n"/>
      <c r="L6" s="859" t="n"/>
      <c r="M6" s="590" t="inlineStr">
        <is>
          <t>итого привлечение</t>
        </is>
      </c>
      <c r="N6" s="591">
        <f>SUM(N4:N5)</f>
        <v/>
      </c>
      <c r="O6" s="586" t="n"/>
    </row>
    <row r="7">
      <c r="A7" s="585" t="n"/>
      <c r="B7" s="509" t="n"/>
      <c r="C7" s="498" t="n"/>
      <c r="D7" s="859" t="n"/>
      <c r="E7" s="586" t="n"/>
      <c r="F7" s="587" t="n"/>
      <c r="G7" s="586" t="n"/>
      <c r="H7" s="859" t="n"/>
      <c r="I7" s="586" t="n"/>
      <c r="J7" s="587" t="n"/>
      <c r="K7" s="586" t="n"/>
      <c r="L7" s="859" t="n"/>
      <c r="M7" s="586" t="n"/>
      <c r="N7" s="587" t="n"/>
      <c r="O7" s="586" t="n"/>
    </row>
    <row r="8">
      <c r="A8" s="588" t="inlineStr">
        <is>
          <t>сервисы</t>
        </is>
      </c>
      <c r="B8" s="543">
        <f>B2*0.05</f>
        <v/>
      </c>
      <c r="C8" s="589" t="n">
        <v>5</v>
      </c>
      <c r="D8" s="859" t="n"/>
      <c r="E8" s="590" t="inlineStr">
        <is>
          <t>сервисы</t>
        </is>
      </c>
      <c r="F8" s="591">
        <f>F2*0.05</f>
        <v/>
      </c>
      <c r="G8" s="592" t="n">
        <v>5</v>
      </c>
      <c r="H8" s="859" t="n"/>
      <c r="I8" s="590" t="inlineStr">
        <is>
          <t>сервисы</t>
        </is>
      </c>
      <c r="J8" s="591">
        <f>J2*0.05</f>
        <v/>
      </c>
      <c r="K8" s="592" t="n">
        <v>5</v>
      </c>
      <c r="L8" s="859" t="n"/>
      <c r="M8" s="590" t="inlineStr">
        <is>
          <t>сервисы</t>
        </is>
      </c>
      <c r="N8" s="591">
        <f>N2*0.05</f>
        <v/>
      </c>
      <c r="O8" s="592" t="n">
        <v>5</v>
      </c>
    </row>
    <row r="9">
      <c r="A9" s="588" t="inlineStr">
        <is>
          <t>аутсорс</t>
        </is>
      </c>
      <c r="B9" s="543">
        <f>B2*0.15</f>
        <v/>
      </c>
      <c r="C9" s="589" t="n">
        <v>15</v>
      </c>
      <c r="D9" s="859" t="n"/>
      <c r="E9" s="590" t="inlineStr">
        <is>
          <t>аутсорс</t>
        </is>
      </c>
      <c r="F9" s="591">
        <f>F2*0.15</f>
        <v/>
      </c>
      <c r="G9" s="592" t="n">
        <v>15</v>
      </c>
      <c r="H9" s="859" t="n"/>
      <c r="I9" s="590" t="inlineStr">
        <is>
          <t>аутсорс</t>
        </is>
      </c>
      <c r="J9" s="591">
        <f>J2*0.15</f>
        <v/>
      </c>
      <c r="K9" s="592" t="n">
        <v>15</v>
      </c>
      <c r="L9" s="859" t="n"/>
      <c r="M9" s="590" t="inlineStr">
        <is>
          <t>аутсорс</t>
        </is>
      </c>
      <c r="N9" s="591">
        <f>N2*0.15</f>
        <v/>
      </c>
      <c r="O9" s="592" t="n">
        <v>15</v>
      </c>
    </row>
    <row r="10">
      <c r="A10" s="588" t="inlineStr">
        <is>
          <t>итого прочее</t>
        </is>
      </c>
      <c r="B10" s="543">
        <f>B9+B8</f>
        <v/>
      </c>
      <c r="C10" s="498" t="n"/>
      <c r="D10" s="859" t="n"/>
      <c r="E10" s="590" t="inlineStr">
        <is>
          <t>итого прочее</t>
        </is>
      </c>
      <c r="F10" s="591">
        <f>F9+F8</f>
        <v/>
      </c>
      <c r="G10" s="586" t="n"/>
      <c r="H10" s="859" t="n"/>
      <c r="I10" s="590" t="inlineStr">
        <is>
          <t>итого прочее</t>
        </is>
      </c>
      <c r="J10" s="591">
        <f>J9+J8</f>
        <v/>
      </c>
      <c r="K10" s="586" t="n"/>
      <c r="L10" s="859" t="n"/>
      <c r="M10" s="590" t="inlineStr">
        <is>
          <t>итого прочее</t>
        </is>
      </c>
      <c r="N10" s="591">
        <f>N9+N8</f>
        <v/>
      </c>
      <c r="O10" s="586" t="n"/>
    </row>
    <row r="11">
      <c r="A11" s="585" t="n"/>
      <c r="B11" s="498" t="n"/>
      <c r="C11" s="498" t="n"/>
      <c r="D11" s="859" t="n"/>
      <c r="E11" s="586" t="n"/>
      <c r="F11" s="587" t="n"/>
      <c r="G11" s="586" t="n"/>
      <c r="H11" s="859" t="n"/>
      <c r="I11" s="586" t="n"/>
      <c r="J11" s="586" t="n"/>
      <c r="K11" s="586" t="n"/>
      <c r="L11" s="859" t="n"/>
      <c r="M11" s="586" t="n"/>
      <c r="N11" s="586" t="n"/>
      <c r="O11" s="586" t="n"/>
    </row>
    <row r="12">
      <c r="A12" s="588" t="inlineStr">
        <is>
          <t>итого распределенные</t>
        </is>
      </c>
      <c r="B12" s="543">
        <f>B6+B10</f>
        <v/>
      </c>
      <c r="C12" s="589">
        <f>SUM(C4:C9)</f>
        <v/>
      </c>
      <c r="D12" s="859" t="n"/>
      <c r="E12" s="590" t="inlineStr">
        <is>
          <t>итого распределенные</t>
        </is>
      </c>
      <c r="F12" s="591">
        <f>F6+F10</f>
        <v/>
      </c>
      <c r="G12" s="592">
        <f>SUM(G4:G9)</f>
        <v/>
      </c>
      <c r="H12" s="859" t="n"/>
      <c r="I12" s="590" t="inlineStr">
        <is>
          <t>итого распределенные</t>
        </is>
      </c>
      <c r="J12" s="591">
        <f>J6+J10</f>
        <v/>
      </c>
      <c r="K12" s="592">
        <f>SUM(K4:K9)</f>
        <v/>
      </c>
      <c r="L12" s="859" t="n"/>
      <c r="M12" s="590" t="inlineStr">
        <is>
          <t>итого распределенные</t>
        </is>
      </c>
      <c r="N12" s="591">
        <f>N6+N10</f>
        <v/>
      </c>
      <c r="O12" s="592">
        <f>SUM(O4:O9)</f>
        <v/>
      </c>
    </row>
    <row r="13">
      <c r="A13" s="105" t="n"/>
      <c r="B13" s="453" t="n"/>
      <c r="C13" s="453" t="n"/>
      <c r="D13" s="453" t="n"/>
      <c r="E13" s="845" t="n"/>
      <c r="F13" s="104" t="n"/>
      <c r="G13" s="104" t="n"/>
      <c r="H13" s="453" t="n"/>
      <c r="I13" s="453" t="n"/>
      <c r="J13" s="453" t="n"/>
      <c r="K13" s="453" t="n"/>
      <c r="L13" s="453" t="n"/>
      <c r="M13" s="453" t="n"/>
      <c r="N13" s="453" t="n"/>
      <c r="O13" s="453" t="n"/>
    </row>
  </sheetData>
  <mergeCells count="3">
    <mergeCell ref="L1:L12"/>
    <mergeCell ref="H1:H12"/>
    <mergeCell ref="D1:D1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FF4285F4"/>
    <outlinePr summaryBelow="0" summaryRight="0"/>
    <pageSetUpPr/>
  </sheetPr>
  <dimension ref="A1:D22"/>
  <sheetViews>
    <sheetView showGridLines="1" workbookViewId="0">
      <pane ySplit="1" topLeftCell="A2" activePane="bottomLeft" state="frozen"/>
      <selection pane="bottomLeft" activeCell="B3" sqref="B3"/>
    </sheetView>
  </sheetViews>
  <sheetFormatPr baseColWidth="8" defaultColWidth="12.63" defaultRowHeight="15" customHeight="1" outlineLevelRow="1"/>
  <cols>
    <col width="11.25" customWidth="1" style="414" min="1" max="1"/>
    <col width="30.88" customWidth="1" style="414" min="2" max="2"/>
    <col width="40" customWidth="1" style="414" min="3" max="3"/>
    <col width="71.25" customWidth="1" style="414" min="4" max="4"/>
  </cols>
  <sheetData>
    <row r="1">
      <c r="A1" s="593" t="inlineStr">
        <is>
          <t>Месяц</t>
        </is>
      </c>
      <c r="B1" s="593" t="inlineStr">
        <is>
          <t>Позиции</t>
        </is>
      </c>
      <c r="C1" s="593" t="inlineStr">
        <is>
          <t>Бюджет</t>
        </is>
      </c>
      <c r="D1" s="593" t="inlineStr">
        <is>
          <t>Планируемые действия</t>
        </is>
      </c>
    </row>
    <row r="2">
      <c r="A2" s="589" t="inlineStr">
        <is>
          <t>Сентябрь</t>
        </is>
      </c>
      <c r="B2" s="594" t="n"/>
      <c r="C2" s="595" t="inlineStr">
        <is>
          <t>Плановый бюджет месяца — 420 000 ₽. Из них:</t>
        </is>
      </c>
      <c r="D2" s="595" t="inlineStr">
        <is>
          <t xml:space="preserve">1. Усилить PR и увеличить органический трафик на сайты, от него рост яд,seo и прямых заходов </t>
        </is>
      </c>
    </row>
    <row r="3">
      <c r="A3" s="863" t="n"/>
      <c r="B3" s="595" t="inlineStr">
        <is>
          <t>Запас в фонд маркетинга</t>
        </is>
      </c>
      <c r="C3" s="595" t="inlineStr">
        <is>
          <t>100 000 р.</t>
        </is>
      </c>
      <c r="D3" s="595" t="inlineStr">
        <is>
          <t>2. Запуск ретаргета в ЯД и на круглый стол в декабре.</t>
        </is>
      </c>
    </row>
    <row r="4">
      <c r="A4" s="863" t="n"/>
      <c r="B4" s="596" t="n"/>
      <c r="C4" s="597" t="n"/>
      <c r="D4" s="598" t="n"/>
    </row>
    <row r="5">
      <c r="A5" s="863" t="n"/>
      <c r="B5" s="599" t="inlineStr">
        <is>
          <t>Яндекс Директ (поиск+РСЯ)</t>
        </is>
      </c>
      <c r="C5" s="600" t="n">
        <v>280000</v>
      </c>
      <c r="D5" s="601" t="inlineStr">
        <is>
          <t>3. Увеличение рекламы на подписчиков в тг канал, от него рост подписчиков и заявок.</t>
        </is>
      </c>
    </row>
    <row r="6">
      <c r="A6" s="863" t="n"/>
      <c r="B6" s="599" t="inlineStr">
        <is>
          <t>ВК (контент+лидген)</t>
        </is>
      </c>
      <c r="C6" s="600" t="n">
        <v>50000</v>
      </c>
      <c r="D6" s="601" t="inlineStr">
        <is>
          <t>4. Анонсы на тематических площадках круглого стола. в т.ч. 1С - сайт, канал ТГ</t>
        </is>
      </c>
    </row>
    <row r="7">
      <c r="A7" s="863" t="n"/>
      <c r="B7" s="599" t="inlineStr">
        <is>
          <t>ТГ ЭДС (канал+лидген)</t>
        </is>
      </c>
      <c r="C7" s="600" t="n">
        <v>50000</v>
      </c>
      <c r="D7" s="601" t="inlineStr">
        <is>
          <t>5. Две холодные рассылки в неделю на посадочную продукта. Следить за индексом страницы.</t>
        </is>
      </c>
    </row>
    <row r="8">
      <c r="A8" s="863" t="n"/>
      <c r="B8" s="599" t="inlineStr">
        <is>
          <t>Запас в рекламу, тестовые</t>
        </is>
      </c>
      <c r="C8" s="600" t="n">
        <v>100000</v>
      </c>
      <c r="D8" s="601" t="inlineStr">
        <is>
          <t>6. Запуск на сайтах нового ЛМ, 25 кейсов внедрения</t>
        </is>
      </c>
    </row>
    <row r="9">
      <c r="A9" s="863" t="n"/>
      <c r="B9" s="598" t="n"/>
      <c r="C9" s="602" t="n"/>
      <c r="D9" s="601" t="inlineStr">
        <is>
          <t>7. Усилить SEO, контентная часть.</t>
        </is>
      </c>
    </row>
    <row r="10">
      <c r="A10" s="863" t="n"/>
      <c r="B10" s="601" t="inlineStr">
        <is>
          <t>Итого бюджет</t>
        </is>
      </c>
      <c r="C10" s="603">
        <f>SUM(C5:C8)</f>
        <v/>
      </c>
      <c r="D10" s="601" t="inlineStr">
        <is>
          <t>8. Пересбор welcome цепочек</t>
        </is>
      </c>
    </row>
    <row r="11">
      <c r="A11" s="863" t="n"/>
      <c r="B11" s="594" t="n"/>
      <c r="C11" s="602" t="n"/>
      <c r="D11" s="595" t="inlineStr">
        <is>
          <t>9. E-mail рассылки по платным базам</t>
        </is>
      </c>
    </row>
    <row r="12">
      <c r="A12" s="863" t="n"/>
      <c r="B12" s="604" t="inlineStr">
        <is>
          <t>CPSQL</t>
        </is>
      </c>
      <c r="C12" s="603" t="n">
        <v>13800</v>
      </c>
      <c r="D12" s="595" t="inlineStr">
        <is>
          <t xml:space="preserve">10. </t>
        </is>
      </c>
    </row>
    <row r="13">
      <c r="A13" s="863" t="n"/>
      <c r="B13" s="604" t="inlineStr">
        <is>
          <t>Платный трафик, SQL</t>
        </is>
      </c>
      <c r="C13" s="601" t="n">
        <v>24</v>
      </c>
      <c r="D13" s="595" t="inlineStr">
        <is>
          <t xml:space="preserve">11. </t>
        </is>
      </c>
    </row>
    <row r="14">
      <c r="A14" s="863" t="n"/>
      <c r="B14" s="604" t="inlineStr">
        <is>
          <t>Органический трафик, SQL</t>
        </is>
      </c>
      <c r="C14" s="601" t="n">
        <v>20</v>
      </c>
      <c r="D14" s="595" t="inlineStr">
        <is>
          <t>12. Выкладка на РБК материалов. У Насти Ефимовой есть материалы.</t>
        </is>
      </c>
    </row>
    <row r="15" ht="16.5" customHeight="1" s="414">
      <c r="A15" s="863" t="n"/>
      <c r="B15" s="605" t="n"/>
      <c r="C15" s="605" t="n"/>
      <c r="D15" s="601" t="inlineStr">
        <is>
          <t>13. Linked IN</t>
        </is>
      </c>
    </row>
    <row r="16" ht="21" customHeight="1" s="414">
      <c r="A16" s="863" t="n"/>
      <c r="B16" s="606" t="inlineStr">
        <is>
          <t>Кол-во рабочих дней</t>
        </is>
      </c>
      <c r="C16" s="607" t="n">
        <v>22</v>
      </c>
      <c r="D16" s="605" t="n"/>
    </row>
    <row r="17">
      <c r="A17" s="863" t="n"/>
      <c r="B17" s="608" t="inlineStr">
        <is>
          <t>План SQL</t>
        </is>
      </c>
      <c r="C17" s="609" t="n">
        <v>44</v>
      </c>
      <c r="D17" s="594" t="n"/>
    </row>
    <row r="18">
      <c r="A18" s="863" t="n"/>
      <c r="B18" s="608" t="inlineStr">
        <is>
          <t>План SQL в день</t>
        </is>
      </c>
      <c r="C18" s="607" t="n">
        <v>2</v>
      </c>
      <c r="D18" s="594" t="n"/>
    </row>
    <row r="19">
      <c r="A19" s="863" t="n"/>
      <c r="B19" s="594" t="n"/>
      <c r="C19" s="594" t="n"/>
      <c r="D19" s="594" t="n"/>
    </row>
    <row r="20">
      <c r="A20" s="863" t="n"/>
      <c r="B20" s="610" t="inlineStr">
        <is>
          <t>Встреч</t>
        </is>
      </c>
      <c r="C20" s="601" t="n">
        <v>36</v>
      </c>
      <c r="D20" s="594" t="n"/>
    </row>
    <row r="21">
      <c r="A21" s="863" t="n"/>
      <c r="B21" s="611" t="inlineStr">
        <is>
          <t xml:space="preserve">CR SQL - Встреча </t>
        </is>
      </c>
      <c r="C21" s="612" t="n">
        <v>0.85</v>
      </c>
      <c r="D21" s="453" t="n"/>
    </row>
    <row r="22">
      <c r="A22" s="864" t="n"/>
      <c r="B22" s="611" t="inlineStr">
        <is>
          <t>SQL min</t>
        </is>
      </c>
      <c r="C22" s="613" t="n">
        <v>42</v>
      </c>
      <c r="D22" s="453" t="n"/>
    </row>
  </sheetData>
  <mergeCells count="1">
    <mergeCell ref="A2:A22"/>
  </mergeCell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FF9C27B0"/>
    <outlinePr summaryBelow="0" summaryRight="0"/>
    <pageSetUpPr/>
  </sheetPr>
  <dimension ref="A1:I27"/>
  <sheetViews>
    <sheetView showGridLines="1" workbookViewId="0">
      <pane ySplit="1" topLeftCell="A2" activePane="bottomLeft" state="frozen"/>
      <selection pane="bottomLeft" activeCell="B3" sqref="B3"/>
    </sheetView>
  </sheetViews>
  <sheetFormatPr baseColWidth="8" defaultColWidth="12.63" defaultRowHeight="15" customHeight="1" outlineLevelRow="1"/>
  <cols>
    <col width="12.25" customWidth="1" style="414" min="1" max="1"/>
    <col width="40" customWidth="1" style="414" min="2" max="3"/>
    <col width="58.5" customWidth="1" style="414" min="4" max="4"/>
    <col width="2.63" customWidth="1" style="414" min="5" max="5"/>
    <col collapsed="1" width="32.5" customWidth="1" style="414" min="6" max="6"/>
    <col hidden="1" outlineLevel="1" width="84.38" customWidth="1" style="414" min="7" max="7"/>
    <col hidden="1" outlineLevel="1" width="29.88" customWidth="1" style="414" min="8" max="8"/>
  </cols>
  <sheetData>
    <row r="1">
      <c r="A1" s="593" t="inlineStr">
        <is>
          <t>Месяц</t>
        </is>
      </c>
      <c r="B1" s="593" t="inlineStr">
        <is>
          <t>Позиции</t>
        </is>
      </c>
      <c r="C1" s="593" t="inlineStr">
        <is>
          <t>Бюджет</t>
        </is>
      </c>
      <c r="D1" s="593" t="inlineStr">
        <is>
          <t>Планируемые действия</t>
        </is>
      </c>
      <c r="E1" s="453" t="n"/>
      <c r="F1" s="453" t="n"/>
      <c r="G1" s="453" t="n"/>
      <c r="H1" s="453" t="n"/>
      <c r="I1" s="453" t="n"/>
    </row>
    <row r="2">
      <c r="A2" s="589" t="inlineStr">
        <is>
          <t>Сентябрь</t>
        </is>
      </c>
      <c r="B2" s="594" t="n"/>
      <c r="C2" s="595" t="inlineStr">
        <is>
          <t>Плановый бюджет месяца — 420 000 ₽. Из них:</t>
        </is>
      </c>
      <c r="D2" s="595" t="inlineStr">
        <is>
          <t xml:space="preserve">1. Усилить PR и увеличить органический трафик на сайты, от него рост яд,seo и прямых заходов </t>
        </is>
      </c>
      <c r="E2" s="580" t="n"/>
      <c r="F2" s="614" t="inlineStr">
        <is>
          <t>План снижения CPSQL ЯД до 30 к.</t>
        </is>
      </c>
      <c r="G2" s="453" t="n"/>
      <c r="H2" s="615" t="inlineStr">
        <is>
          <t>SEO План работ, лидов и стоимость</t>
        </is>
      </c>
      <c r="I2" s="616" t="inlineStr">
        <is>
          <t>https://drive.google.com/file/d/12YjyKSd_YD5-zsH2qJYEOjoAT1JxIeds/view?usp=drive_link</t>
        </is>
      </c>
    </row>
    <row r="3">
      <c r="A3" s="863" t="n"/>
      <c r="B3" s="595" t="inlineStr">
        <is>
          <t>Запас в фонд маркетинга</t>
        </is>
      </c>
      <c r="C3" s="595" t="inlineStr">
        <is>
          <t>100 000 р.</t>
        </is>
      </c>
      <c r="D3" s="595" t="inlineStr">
        <is>
          <t>2. Запуск ретаргета в ЯД и на круглый стол в декабре.</t>
        </is>
      </c>
      <c r="E3" s="859" t="n"/>
      <c r="F3" s="595" t="inlineStr">
        <is>
          <t>Начиная с 1 июня</t>
        </is>
      </c>
      <c r="G3" s="453" t="n"/>
      <c r="H3" s="453" t="n"/>
      <c r="I3" s="453" t="n"/>
    </row>
    <row r="4">
      <c r="A4" s="863" t="n"/>
      <c r="B4" s="599" t="inlineStr">
        <is>
          <t>Яндекс Директ (поиск+РСЯ)</t>
        </is>
      </c>
      <c r="C4" s="600" t="n">
        <v>280000</v>
      </c>
      <c r="D4" s="601" t="inlineStr">
        <is>
          <t>3. Увеличение рекламы на подписчиков в тг канал, от него рост подписчиков и заявок. Надо вырасти до 860 подписчиков. (на 04.09 - 760 подписчиков).</t>
        </is>
      </c>
      <c r="E4" s="859" t="n"/>
      <c r="F4" s="617" t="inlineStr">
        <is>
          <t>1.</t>
        </is>
      </c>
      <c r="G4" s="618" t="inlineStr">
        <is>
          <t>Детальный план снижения CPSQL ЯД</t>
        </is>
      </c>
      <c r="H4" s="453" t="n"/>
      <c r="I4" s="453" t="n"/>
    </row>
    <row r="5">
      <c r="A5" s="863" t="n"/>
      <c r="B5" s="599" t="inlineStr">
        <is>
          <t>ВК (контент+лидген)</t>
        </is>
      </c>
      <c r="C5" s="600" t="n">
        <v>50000</v>
      </c>
      <c r="D5" s="601" t="inlineStr">
        <is>
          <t>4. Анонсы на тематических площадках круглого стола. 1С - сайт, канал ТГ</t>
        </is>
      </c>
      <c r="E5" s="859" t="n"/>
      <c r="F5" s="617" t="inlineStr">
        <is>
          <t>2.</t>
        </is>
      </c>
      <c r="G5" s="593" t="inlineStr">
        <is>
          <t xml:space="preserve">Объединение 5 текущих рк в 2 рк. 1 рк на поиск, 1 рк на рся. </t>
        </is>
      </c>
      <c r="H5" s="453" t="n"/>
      <c r="I5" s="453" t="n"/>
    </row>
    <row r="6">
      <c r="A6" s="863" t="n"/>
      <c r="B6" s="599" t="inlineStr">
        <is>
          <t>ТГ ЭДС (канал+лидген)</t>
        </is>
      </c>
      <c r="C6" s="600" t="n">
        <v>50000</v>
      </c>
      <c r="D6" s="601" t="inlineStr">
        <is>
          <t>5. Увеличить холодные рассылки с 2 до 4 в неделю. Вести на посадочную продукта.</t>
        </is>
      </c>
      <c r="E6" s="859" t="n"/>
      <c r="F6" s="617" t="inlineStr">
        <is>
          <t>3.</t>
        </is>
      </c>
      <c r="G6" s="593" t="inlineStr">
        <is>
          <t>Определение микроконверсий для каждого лендинга, куда идет трафик. (встреча и экскурсия).</t>
        </is>
      </c>
      <c r="H6" s="453" t="n"/>
      <c r="I6" s="453" t="n"/>
    </row>
    <row r="7">
      <c r="A7" s="863" t="n"/>
      <c r="B7" s="599" t="inlineStr">
        <is>
          <t>Запас на рекламу</t>
        </is>
      </c>
      <c r="C7" s="600" t="n">
        <v>100000</v>
      </c>
      <c r="D7" s="605" t="n"/>
      <c r="E7" s="859" t="n"/>
      <c r="F7" s="617" t="inlineStr">
        <is>
          <t>4.</t>
        </is>
      </c>
      <c r="G7" s="593" t="inlineStr">
        <is>
          <t>Обучение на макро конверсии.</t>
        </is>
      </c>
      <c r="H7" s="453" t="n"/>
      <c r="I7" s="453" t="n"/>
    </row>
    <row r="8">
      <c r="A8" s="863" t="n"/>
      <c r="B8" s="598" t="n"/>
      <c r="C8" s="602" t="n"/>
      <c r="D8" s="605" t="n"/>
      <c r="E8" s="859" t="n"/>
      <c r="F8" s="619" t="n"/>
      <c r="G8" s="594" t="n"/>
      <c r="H8" s="453" t="n"/>
      <c r="I8" s="453" t="n"/>
    </row>
    <row r="9">
      <c r="A9" s="863" t="n"/>
      <c r="B9" s="601" t="inlineStr">
        <is>
          <t>Итого бюджет</t>
        </is>
      </c>
      <c r="C9" s="603">
        <f>SUM(C4:C7)</f>
        <v/>
      </c>
      <c r="D9" s="605" t="n"/>
      <c r="E9" s="859" t="n"/>
      <c r="F9" s="617" t="inlineStr">
        <is>
          <t>5.</t>
        </is>
      </c>
      <c r="G9" s="595" t="inlineStr">
        <is>
          <t>Запуск на воронку экскурсия и встреча с экспертом, как наиболее конверсионные воронки. Аудит, вебинар и демодоступ по рассылкам, для прогрева.</t>
        </is>
      </c>
      <c r="H9" s="453" t="n"/>
      <c r="I9" s="453" t="n"/>
    </row>
    <row r="10">
      <c r="A10" s="863" t="n"/>
      <c r="B10" s="594" t="n"/>
      <c r="C10" s="602" t="n"/>
      <c r="D10" s="594" t="n"/>
      <c r="E10" s="859" t="n"/>
      <c r="F10" s="586" t="n"/>
      <c r="G10" s="586" t="n"/>
      <c r="H10" s="453" t="n"/>
      <c r="I10" s="453" t="n"/>
    </row>
    <row r="11">
      <c r="A11" s="863" t="n"/>
      <c r="B11" s="604" t="inlineStr">
        <is>
          <t>CPSQL</t>
        </is>
      </c>
      <c r="C11" s="603" t="n">
        <v>13800</v>
      </c>
      <c r="D11" s="594" t="n"/>
      <c r="E11" s="859" t="n"/>
      <c r="F11" s="586" t="n"/>
      <c r="G11" s="586" t="n"/>
      <c r="H11" s="453" t="n"/>
      <c r="I11" s="453" t="n"/>
    </row>
    <row r="12">
      <c r="A12" s="863" t="n"/>
      <c r="B12" s="604" t="inlineStr">
        <is>
          <t>Платный трафик, SQL</t>
        </is>
      </c>
      <c r="C12" s="601" t="n">
        <v>35</v>
      </c>
      <c r="D12" s="594" t="n"/>
      <c r="E12" s="859" t="n"/>
      <c r="F12" s="586" t="n"/>
      <c r="G12" s="586" t="n"/>
      <c r="H12" s="453" t="n"/>
      <c r="I12" s="453" t="n"/>
    </row>
    <row r="13">
      <c r="A13" s="863" t="n"/>
      <c r="B13" s="604" t="inlineStr">
        <is>
          <t>Органический трафик, SQL</t>
        </is>
      </c>
      <c r="C13" s="601" t="n">
        <v>30</v>
      </c>
      <c r="D13" s="594" t="n"/>
      <c r="E13" s="859" t="n"/>
      <c r="F13" s="595" t="inlineStr">
        <is>
          <t>Пополнение теплой базы для рассылок и добегающие SQL</t>
        </is>
      </c>
      <c r="G13" s="586" t="n"/>
      <c r="H13" s="453" t="n"/>
      <c r="I13" s="453" t="n"/>
    </row>
    <row r="14" ht="21.75" customHeight="1" s="414">
      <c r="A14" s="863" t="n"/>
      <c r="B14" s="605" t="n"/>
      <c r="C14" s="605" t="n"/>
      <c r="D14" s="605" t="n"/>
      <c r="E14" s="859" t="n"/>
      <c r="F14" s="617" t="inlineStr">
        <is>
          <t>1.</t>
        </is>
      </c>
      <c r="G14" s="593" t="inlineStr">
        <is>
          <t>За 1Q с ЯД в базу пришло  96 MQL</t>
        </is>
      </c>
      <c r="H14" s="453" t="n"/>
      <c r="I14" s="453" t="n"/>
    </row>
    <row r="15" ht="21" customHeight="1" s="414">
      <c r="A15" s="863" t="n"/>
      <c r="B15" s="606" t="inlineStr">
        <is>
          <t>Кол-во рабочих дней</t>
        </is>
      </c>
      <c r="C15" s="607" t="n">
        <v>22</v>
      </c>
      <c r="D15" s="605" t="n"/>
      <c r="E15" s="859" t="n"/>
      <c r="F15" s="617" t="inlineStr">
        <is>
          <t>2.</t>
        </is>
      </c>
      <c r="G15" s="593" t="inlineStr">
        <is>
          <t xml:space="preserve">Рассылки по базе пошли с 25.03. В апреле SQL по рассылкам - 8, в мае - 4. </t>
        </is>
      </c>
      <c r="H15" s="453" t="n"/>
      <c r="I15" s="453" t="n"/>
    </row>
    <row r="16">
      <c r="A16" s="863" t="n"/>
      <c r="B16" s="608" t="inlineStr">
        <is>
          <t>План SQL</t>
        </is>
      </c>
      <c r="C16" s="607" t="n">
        <v>65</v>
      </c>
      <c r="D16" s="594" t="n"/>
      <c r="E16" s="859" t="n"/>
      <c r="F16" s="453" t="n"/>
      <c r="G16" s="453" t="n"/>
      <c r="H16" s="453" t="n"/>
      <c r="I16" s="453" t="n"/>
    </row>
    <row r="17">
      <c r="A17" s="864" t="n"/>
      <c r="B17" s="608" t="inlineStr">
        <is>
          <t>План SQL в день</t>
        </is>
      </c>
      <c r="C17" s="607">
        <f>IFERROR(C16/C15,0)</f>
        <v/>
      </c>
      <c r="D17" s="594" t="n"/>
      <c r="E17" s="859" t="n"/>
      <c r="F17" s="453" t="n"/>
      <c r="G17" s="453" t="n"/>
      <c r="H17" s="453" t="n"/>
      <c r="I17" s="453" t="n"/>
    </row>
    <row r="18">
      <c r="A18" s="453" t="n"/>
      <c r="B18" s="594" t="n"/>
      <c r="C18" s="594" t="n"/>
      <c r="D18" s="594" t="n"/>
      <c r="E18" s="859" t="n"/>
      <c r="F18" s="453" t="n"/>
      <c r="G18" s="453" t="n"/>
      <c r="H18" s="453" t="n"/>
      <c r="I18" s="453" t="n"/>
    </row>
    <row r="19">
      <c r="A19" s="586" t="n"/>
      <c r="B19" s="594" t="n"/>
      <c r="C19" s="594" t="n"/>
      <c r="D19" s="594" t="n"/>
      <c r="E19" s="859" t="n"/>
      <c r="F19" s="593" t="inlineStr">
        <is>
          <t>Влияние яндекса на SEO</t>
        </is>
      </c>
      <c r="G19" s="453" t="n"/>
      <c r="H19" s="453" t="n"/>
      <c r="I19" s="453" t="n"/>
    </row>
    <row r="20" ht="50.25" customHeight="1" s="414">
      <c r="A20" s="605" t="n"/>
      <c r="B20" s="605" t="n"/>
      <c r="C20" s="605" t="n"/>
      <c r="D20" s="605" t="n"/>
      <c r="E20" s="859" t="n"/>
      <c r="F20" s="620" t="inlineStr">
        <is>
          <t>1.</t>
        </is>
      </c>
      <c r="G20" s="595" t="inlineStr">
        <is>
          <t>Реклама в Яндекс.Директ не оказывает прямого влияния на SEO-продвижение, но способна значительно ускорить и усилить его косвенно за счёт улучшения поведенческих факторов, роста брендового трафика и быстрой индексации страниц.</t>
        </is>
      </c>
      <c r="H20" s="453" t="n"/>
      <c r="I20" s="453" t="n"/>
    </row>
    <row r="21" ht="63.75" customHeight="1" s="414">
      <c r="A21" s="619" t="n"/>
      <c r="B21" s="619" t="n"/>
      <c r="C21" s="619" t="n"/>
      <c r="D21" s="619" t="n"/>
      <c r="E21" s="859" t="n"/>
      <c r="F21" s="617" t="inlineStr">
        <is>
          <t>2.</t>
        </is>
      </c>
      <c r="G21" s="595" t="inlineStr">
        <is>
          <t>Платная реклама приводит на сайт заинтересованных пользователей, которые дольше остаются на страницах, совершают больше целевых действий и реже уходят сразу. Эти улучшенные поведенческие метрики (время на сайте, глубина просмотра, низкий показатель отказов) Яндекс учитывает при ранжировании, что способствует росту позиций.</t>
        </is>
      </c>
      <c r="H21" s="453" t="n"/>
      <c r="I21" s="453" t="n"/>
    </row>
    <row r="22" ht="62.25" customHeight="1" s="414">
      <c r="A22" s="619" t="n"/>
      <c r="B22" s="619" t="n"/>
      <c r="C22" s="619" t="n"/>
      <c r="D22" s="619" t="n"/>
      <c r="E22" s="859" t="n"/>
      <c r="F22" s="617" t="inlineStr">
        <is>
          <t>3.</t>
        </is>
      </c>
      <c r="G22" s="595" t="inlineStr">
        <is>
          <t>Рост брендового трафика
Реклама по брендовым запросам увеличивает узнаваемость компании и количество поисковых запросов с названием бренда. Это положительно сказывается на доверии поисковых систем и может способствовать продвижению сайта</t>
        </is>
      </c>
      <c r="H22" s="453" t="n"/>
      <c r="I22" s="453" t="n"/>
    </row>
    <row r="23" ht="47.25" customHeight="1" s="414">
      <c r="A23" s="619" t="n"/>
      <c r="B23" s="619" t="n"/>
      <c r="C23" s="619" t="n"/>
      <c r="D23" s="619" t="n"/>
      <c r="E23" s="859" t="n"/>
      <c r="F23" s="617" t="inlineStr">
        <is>
          <t>4.</t>
        </is>
      </c>
      <c r="G23" s="595" t="inlineStr">
        <is>
          <t>Быстрая индексация новых страниц
Директ помогает ускорить индексацию новых или обновлённых страниц, так как приток пользователей сигнализирует поисковым роботам о важности и актуальности контента</t>
        </is>
      </c>
      <c r="H23" s="453" t="n"/>
      <c r="I23" s="453" t="n"/>
    </row>
    <row r="24" ht="63" customHeight="1" s="414">
      <c r="A24" s="619" t="n"/>
      <c r="B24" s="619" t="n"/>
      <c r="C24" s="619" t="n"/>
      <c r="D24" s="619" t="n"/>
      <c r="E24" s="859" t="n"/>
      <c r="F24" s="617" t="inlineStr">
        <is>
          <t>Вывод</t>
        </is>
      </c>
      <c r="G24" s="595" t="inlineStr">
        <is>
          <t>Яндекс.Директ — мощный вспомогательный инструмент для SEO, но не его замена. Реклама ускоряет и усиливает продвижение за счёт улучшения поведенческих факторов и роста узнаваемости, однако сама по себе не гарантирует рост позиций в органике. Эффективнее всего использовать Директ в связке с SEO, особенно на старте продвижения или в конкурентных тематиках.</t>
        </is>
      </c>
      <c r="H24" s="453" t="n"/>
      <c r="I24" s="453" t="n"/>
    </row>
    <row r="25">
      <c r="A25" s="453" t="n"/>
      <c r="B25" s="453" t="n"/>
      <c r="C25" s="453" t="n"/>
      <c r="D25" s="453" t="n"/>
      <c r="E25" s="859" t="n"/>
      <c r="F25" s="453" t="n"/>
      <c r="G25" s="453" t="n"/>
      <c r="H25" s="453" t="n"/>
      <c r="I25" s="453" t="n"/>
    </row>
    <row r="26">
      <c r="A26" s="586" t="n"/>
      <c r="B26" s="586" t="n"/>
      <c r="C26" s="586" t="n"/>
      <c r="D26" s="586" t="n"/>
      <c r="E26" s="859" t="n"/>
      <c r="F26" s="593" t="inlineStr">
        <is>
          <t>Прочее</t>
        </is>
      </c>
      <c r="G26" s="593" t="inlineStr">
        <is>
          <t>Если перестать закупать трафик, у конкурентов снизится стоимость лидов</t>
        </is>
      </c>
      <c r="H26" s="453" t="n"/>
      <c r="I26" s="453" t="n"/>
    </row>
    <row r="27">
      <c r="A27" s="453" t="n"/>
      <c r="B27" s="453" t="n"/>
      <c r="C27" s="453" t="n"/>
      <c r="D27" s="453" t="n"/>
      <c r="E27" s="859" t="n"/>
      <c r="F27" s="453" t="n"/>
      <c r="G27" s="453" t="n"/>
      <c r="H27" s="453" t="n"/>
      <c r="I27" s="453" t="n"/>
    </row>
  </sheetData>
  <mergeCells count="2">
    <mergeCell ref="E2:E1002"/>
    <mergeCell ref="A2:A17"/>
  </mergeCells>
  <hyperlinks>
    <hyperlink xmlns:r="http://schemas.openxmlformats.org/officeDocument/2006/relationships" ref="I2" r:id="rId1"/>
    <hyperlink xmlns:r="http://schemas.openxmlformats.org/officeDocument/2006/relationships" ref="G4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FF00ACC1"/>
    <outlinePr summaryBelow="0" summaryRight="0"/>
    <pageSetUpPr/>
  </sheetPr>
  <dimension ref="A1:AE136"/>
  <sheetViews>
    <sheetView showGridLines="1" workbookViewId="0">
      <pane ySplit="1" topLeftCell="A2" activePane="bottomLeft" state="frozen"/>
      <selection pane="bottomLeft" activeCell="B3" sqref="B3"/>
    </sheetView>
  </sheetViews>
  <sheetFormatPr baseColWidth="8" defaultColWidth="12.63" defaultRowHeight="15" customHeight="1" outlineLevelRow="1"/>
  <cols>
    <col width="13.88" customWidth="1" style="414" min="1" max="1"/>
    <col width="23.25" customWidth="1" style="414" min="2" max="2"/>
    <col width="16.25" customWidth="1" style="414" min="4" max="4"/>
    <col width="9.130000000000001" customWidth="1" style="414" min="5" max="5"/>
    <col width="18" customWidth="1" style="414" min="6" max="6"/>
    <col width="8.380000000000001" customWidth="1" style="414" min="7" max="7"/>
    <col width="15.75" customWidth="1" style="414" min="8" max="8"/>
    <col width="10.75" customWidth="1" style="414" min="10" max="10"/>
    <col width="17.75" customWidth="1" style="414" min="12" max="12"/>
    <col width="19.13" customWidth="1" style="414" min="13" max="13"/>
    <col width="34.5" customWidth="1" style="414" min="14" max="14"/>
  </cols>
  <sheetData>
    <row r="1" ht="22.5" customHeight="1" s="414">
      <c r="A1" s="621" t="inlineStr">
        <is>
          <t>Дата</t>
        </is>
      </c>
      <c r="B1" s="622" t="inlineStr">
        <is>
          <t>Канал трафа</t>
        </is>
      </c>
      <c r="C1" s="622" t="inlineStr">
        <is>
          <t>Расход</t>
        </is>
      </c>
      <c r="D1" s="623" t="inlineStr">
        <is>
          <t>Вес канала MQL</t>
        </is>
      </c>
      <c r="E1" s="622" t="inlineStr">
        <is>
          <t>MQL</t>
        </is>
      </c>
      <c r="F1" s="623" t="inlineStr">
        <is>
          <t>Вес канала SQL</t>
        </is>
      </c>
      <c r="G1" s="622" t="inlineStr">
        <is>
          <t>SQL</t>
        </is>
      </c>
      <c r="H1" s="622" t="inlineStr">
        <is>
          <t>СR MQL-SQL</t>
        </is>
      </c>
      <c r="I1" s="622" t="inlineStr">
        <is>
          <t>CPMQL</t>
        </is>
      </c>
      <c r="J1" s="622" t="inlineStr">
        <is>
          <t>ФОТ</t>
        </is>
      </c>
      <c r="K1" s="622" t="inlineStr">
        <is>
          <t>CPSQL</t>
        </is>
      </c>
      <c r="L1" s="624" t="inlineStr">
        <is>
          <t>CPSQL ФОТ</t>
        </is>
      </c>
      <c r="M1" s="624" t="inlineStr">
        <is>
          <t>СR MQL - SQL</t>
        </is>
      </c>
      <c r="N1" s="624" t="inlineStr">
        <is>
          <t>Комментарии</t>
        </is>
      </c>
      <c r="O1" s="453" t="n"/>
      <c r="P1" s="453" t="n"/>
      <c r="Q1" s="453" t="n"/>
      <c r="R1" s="453" t="n"/>
      <c r="S1" s="453" t="n"/>
      <c r="T1" s="453" t="n"/>
      <c r="U1" s="453" t="n"/>
      <c r="V1" s="453" t="n"/>
      <c r="W1" s="453" t="n"/>
      <c r="X1" s="453" t="n"/>
      <c r="Y1" s="453" t="n"/>
      <c r="Z1" s="453" t="n"/>
      <c r="AA1" s="453" t="n"/>
      <c r="AB1" s="453" t="n"/>
      <c r="AC1" s="453" t="n"/>
      <c r="AD1" s="453" t="n"/>
      <c r="AE1" s="453" t="n"/>
    </row>
    <row r="2" ht="22.5" customHeight="1" s="414">
      <c r="A2" s="625" t="inlineStr">
        <is>
          <t>01-31.01.25</t>
        </is>
      </c>
      <c r="B2" s="626" t="inlineStr">
        <is>
          <t>SEO</t>
        </is>
      </c>
      <c r="C2" s="627" t="n">
        <v>9000</v>
      </c>
      <c r="D2" s="628">
        <f>IFERROR(E2/$E$13,0)</f>
        <v/>
      </c>
      <c r="E2" s="629" t="n">
        <v>27</v>
      </c>
      <c r="F2" s="628">
        <f>IFERROR(G2/$G$13,0)</f>
        <v/>
      </c>
      <c r="G2" s="629" t="n">
        <v>11</v>
      </c>
      <c r="H2" s="630">
        <f>IFERROR(G2/E2,0)</f>
        <v/>
      </c>
      <c r="I2" s="626">
        <f>IFERROR(C2/E2,0)</f>
        <v/>
      </c>
      <c r="J2" s="631" t="n"/>
      <c r="K2" s="626">
        <f>IFERROR(C2/G2,0)</f>
        <v/>
      </c>
      <c r="L2" s="632" t="n"/>
      <c r="M2" s="633">
        <f>IFERROR(G2/E2,0)</f>
        <v/>
      </c>
      <c r="N2" s="634" t="n"/>
      <c r="O2" s="453" t="n"/>
      <c r="P2" s="453" t="n"/>
      <c r="Q2" s="453" t="n"/>
      <c r="R2" s="453" t="n"/>
      <c r="S2" s="453" t="n"/>
      <c r="T2" s="453" t="n"/>
      <c r="U2" s="453" t="n"/>
      <c r="V2" s="453" t="n"/>
      <c r="W2" s="453" t="n"/>
      <c r="X2" s="453" t="n"/>
      <c r="Y2" s="453" t="n"/>
      <c r="Z2" s="453" t="n"/>
      <c r="AA2" s="453" t="n"/>
      <c r="AB2" s="453" t="n"/>
      <c r="AC2" s="453" t="n"/>
      <c r="AD2" s="453" t="n"/>
      <c r="AE2" s="453" t="n"/>
    </row>
    <row r="3" ht="22.5" customHeight="1" s="414">
      <c r="A3" s="625" t="inlineStr">
        <is>
          <t>01-31.01.25</t>
        </is>
      </c>
      <c r="B3" s="635" t="inlineStr">
        <is>
          <t>Яндекс.Директ</t>
        </is>
      </c>
      <c r="C3" s="636" t="n">
        <v>358155</v>
      </c>
      <c r="D3" s="637">
        <f>IFERROR(E3/$E$13,0)</f>
        <v/>
      </c>
      <c r="E3" s="638" t="n">
        <v>39</v>
      </c>
      <c r="F3" s="637">
        <f>IFERROR(G3/$G$13,0)</f>
        <v/>
      </c>
      <c r="G3" s="638" t="n">
        <v>9</v>
      </c>
      <c r="H3" s="639">
        <f>IFERROR(G3/E3,0)</f>
        <v/>
      </c>
      <c r="I3" s="635">
        <f>IFERROR(C3/E3,0)</f>
        <v/>
      </c>
      <c r="J3" s="640" t="n"/>
      <c r="K3" s="635">
        <f>IFERROR(C3/G3,0)</f>
        <v/>
      </c>
      <c r="L3" s="641" t="n"/>
      <c r="M3" s="642">
        <f>IFERROR(G3/E3,0)</f>
        <v/>
      </c>
      <c r="N3" s="643" t="n"/>
      <c r="O3" s="453" t="n"/>
      <c r="P3" s="453" t="n"/>
      <c r="Q3" s="453" t="n"/>
      <c r="R3" s="453" t="n"/>
      <c r="S3" s="453" t="n"/>
      <c r="T3" s="453" t="n"/>
      <c r="U3" s="453" t="n"/>
      <c r="V3" s="453" t="n"/>
      <c r="W3" s="453" t="n"/>
      <c r="X3" s="453" t="n"/>
      <c r="Y3" s="453" t="n"/>
      <c r="Z3" s="453" t="n"/>
      <c r="AA3" s="453" t="n"/>
      <c r="AB3" s="453" t="n"/>
      <c r="AC3" s="453" t="n"/>
      <c r="AD3" s="453" t="n"/>
      <c r="AE3" s="453" t="n"/>
    </row>
    <row r="4" ht="22.5" customHeight="1" s="414">
      <c r="A4" s="625" t="inlineStr">
        <is>
          <t>01-31.01.25</t>
        </is>
      </c>
      <c r="B4" s="635" t="inlineStr">
        <is>
          <t>Наши площадки</t>
        </is>
      </c>
      <c r="C4" s="636" t="n">
        <v>0</v>
      </c>
      <c r="D4" s="637">
        <f>IFERROR(E4/$E$13,0)</f>
        <v/>
      </c>
      <c r="E4" s="638" t="n">
        <v>0</v>
      </c>
      <c r="F4" s="637">
        <f>IFERROR(G4/$G$13,0)</f>
        <v/>
      </c>
      <c r="G4" s="638" t="n">
        <v>0</v>
      </c>
      <c r="H4" s="639">
        <f>IFERROR(G4/E4,0)</f>
        <v/>
      </c>
      <c r="I4" s="635">
        <f>IFERROR(C4/E4,0)</f>
        <v/>
      </c>
      <c r="J4" s="640" t="n"/>
      <c r="K4" s="635">
        <f>IFERROR(C4/G4,0)</f>
        <v/>
      </c>
      <c r="L4" s="641" t="n"/>
      <c r="M4" s="642">
        <f>IFERROR(G4/E4,0)</f>
        <v/>
      </c>
      <c r="N4" s="643" t="n"/>
      <c r="O4" s="453" t="n"/>
      <c r="P4" s="453" t="n"/>
      <c r="Q4" s="453" t="n"/>
      <c r="R4" s="453" t="n"/>
      <c r="S4" s="453" t="n"/>
      <c r="T4" s="453" t="n"/>
      <c r="U4" s="453" t="n"/>
      <c r="V4" s="453" t="n"/>
      <c r="W4" s="453" t="n"/>
      <c r="X4" s="453" t="n"/>
      <c r="Y4" s="453" t="n"/>
      <c r="Z4" s="453" t="n"/>
      <c r="AA4" s="453" t="n"/>
      <c r="AB4" s="453" t="n"/>
      <c r="AC4" s="453" t="n"/>
      <c r="AD4" s="453" t="n"/>
      <c r="AE4" s="453" t="n"/>
    </row>
    <row r="5" ht="22.5" customHeight="1" s="414">
      <c r="A5" s="625" t="inlineStr">
        <is>
          <t>01-31.01.25</t>
        </is>
      </c>
      <c r="B5" s="635" t="inlineStr">
        <is>
          <t>Внешние площадки</t>
        </is>
      </c>
      <c r="C5" s="636" t="n">
        <v>0</v>
      </c>
      <c r="D5" s="637">
        <f>IFERROR(E5/$E$13,0)</f>
        <v/>
      </c>
      <c r="E5" s="638" t="n">
        <v>9</v>
      </c>
      <c r="F5" s="637">
        <f>IFERROR(G5/$G$13,0)</f>
        <v/>
      </c>
      <c r="G5" s="638" t="n">
        <v>4</v>
      </c>
      <c r="H5" s="639">
        <f>IFERROR(G5/E5,0)</f>
        <v/>
      </c>
      <c r="I5" s="635">
        <f>IFERROR(C5/E5,0)</f>
        <v/>
      </c>
      <c r="J5" s="640" t="n"/>
      <c r="K5" s="635">
        <f>IFERROR(C5/G5,0)</f>
        <v/>
      </c>
      <c r="L5" s="641" t="n"/>
      <c r="M5" s="642">
        <f>IFERROR(G5/E5,0)</f>
        <v/>
      </c>
      <c r="N5" s="643" t="n"/>
      <c r="O5" s="453" t="n"/>
      <c r="P5" s="453" t="n"/>
      <c r="Q5" s="453" t="n"/>
      <c r="R5" s="453" t="n"/>
      <c r="S5" s="453" t="n"/>
      <c r="T5" s="453" t="n"/>
      <c r="U5" s="453" t="n"/>
      <c r="V5" s="453" t="n"/>
      <c r="W5" s="453" t="n"/>
      <c r="X5" s="453" t="n"/>
      <c r="Y5" s="453" t="n"/>
      <c r="Z5" s="453" t="n"/>
      <c r="AA5" s="453" t="n"/>
      <c r="AB5" s="453" t="n"/>
      <c r="AC5" s="453" t="n"/>
      <c r="AD5" s="453" t="n"/>
      <c r="AE5" s="453" t="n"/>
    </row>
    <row r="6" ht="22.5" customHeight="1" s="414">
      <c r="A6" s="625" t="inlineStr">
        <is>
          <t>01-31.01.25</t>
        </is>
      </c>
      <c r="B6" s="635" t="inlineStr">
        <is>
          <t>Соц.сети</t>
        </is>
      </c>
      <c r="C6" s="636" t="n">
        <v>0</v>
      </c>
      <c r="D6" s="637">
        <f>IFERROR(E6/$E$13,0)</f>
        <v/>
      </c>
      <c r="E6" s="638" t="n">
        <v>1</v>
      </c>
      <c r="F6" s="637">
        <f>IFERROR(G6/$G$13,0)</f>
        <v/>
      </c>
      <c r="G6" s="638" t="n">
        <v>0</v>
      </c>
      <c r="H6" s="639">
        <f>IFERROR(G6/E6,0)</f>
        <v/>
      </c>
      <c r="I6" s="635">
        <f>IFERROR(C6/E6,0)</f>
        <v/>
      </c>
      <c r="J6" s="640" t="n"/>
      <c r="K6" s="635">
        <f>IFERROR(C6/G6,0)</f>
        <v/>
      </c>
      <c r="L6" s="641" t="n"/>
      <c r="M6" s="642">
        <f>IFERROR(G6/E6,0)</f>
        <v/>
      </c>
      <c r="N6" s="643" t="n"/>
      <c r="O6" s="453" t="n"/>
      <c r="P6" s="453" t="n"/>
      <c r="Q6" s="453" t="n"/>
      <c r="R6" s="453" t="n"/>
      <c r="S6" s="453" t="n"/>
      <c r="T6" s="453" t="n"/>
      <c r="U6" s="453" t="n"/>
      <c r="V6" s="453" t="n"/>
      <c r="W6" s="453" t="n"/>
      <c r="X6" s="453" t="n"/>
      <c r="Y6" s="453" t="n"/>
      <c r="Z6" s="453" t="n"/>
      <c r="AA6" s="453" t="n"/>
      <c r="AB6" s="453" t="n"/>
      <c r="AC6" s="453" t="n"/>
      <c r="AD6" s="453" t="n"/>
      <c r="AE6" s="453" t="n"/>
    </row>
    <row r="7" ht="22.5" customHeight="1" s="414">
      <c r="A7" s="625" t="inlineStr">
        <is>
          <t>01-31.01.25</t>
        </is>
      </c>
      <c r="B7" s="635" t="inlineStr">
        <is>
          <t>Прямые визиты</t>
        </is>
      </c>
      <c r="C7" s="636" t="n">
        <v>0</v>
      </c>
      <c r="D7" s="637">
        <f>IFERROR(E7/$E$13,0)</f>
        <v/>
      </c>
      <c r="E7" s="638" t="n">
        <v>10</v>
      </c>
      <c r="F7" s="637">
        <f>IFERROR(G7/$G$13,0)</f>
        <v/>
      </c>
      <c r="G7" s="638" t="n">
        <v>2</v>
      </c>
      <c r="H7" s="639">
        <f>IFERROR(G7/E7,0)</f>
        <v/>
      </c>
      <c r="I7" s="635">
        <f>IFERROR(C7/E7,0)</f>
        <v/>
      </c>
      <c r="J7" s="640" t="n"/>
      <c r="K7" s="635">
        <f>IFERROR(C7/G7,0)</f>
        <v/>
      </c>
      <c r="L7" s="641" t="n"/>
      <c r="M7" s="642">
        <f>IFERROR(G7/E7,0)</f>
        <v/>
      </c>
      <c r="N7" s="643" t="n"/>
      <c r="O7" s="453" t="n"/>
      <c r="P7" s="453" t="n"/>
      <c r="Q7" s="453" t="n"/>
      <c r="R7" s="453" t="n"/>
      <c r="S7" s="453" t="n"/>
      <c r="T7" s="453" t="n"/>
      <c r="U7" s="453" t="n"/>
      <c r="V7" s="453" t="n"/>
      <c r="W7" s="453" t="n"/>
      <c r="X7" s="453" t="n"/>
      <c r="Y7" s="453" t="n"/>
      <c r="Z7" s="453" t="n"/>
      <c r="AA7" s="453" t="n"/>
      <c r="AB7" s="453" t="n"/>
      <c r="AC7" s="453" t="n"/>
      <c r="AD7" s="453" t="n"/>
      <c r="AE7" s="453" t="n"/>
    </row>
    <row r="8" ht="22.5" customHeight="1" s="414">
      <c r="A8" s="625" t="inlineStr">
        <is>
          <t>01-31.01.25</t>
        </is>
      </c>
      <c r="B8" s="635" t="inlineStr">
        <is>
          <t>Вебинары/Мероприятия</t>
        </is>
      </c>
      <c r="C8" s="636" t="n">
        <v>0</v>
      </c>
      <c r="D8" s="637">
        <f>IFERROR(E8/$E$13,0)</f>
        <v/>
      </c>
      <c r="E8" s="638" t="n">
        <v>0</v>
      </c>
      <c r="F8" s="637">
        <f>IFERROR(G8/$G$13,0)</f>
        <v/>
      </c>
      <c r="G8" s="638" t="n">
        <v>0</v>
      </c>
      <c r="H8" s="639">
        <f>IFERROR(G8/E8,0)</f>
        <v/>
      </c>
      <c r="I8" s="635">
        <f>IFERROR(C8/E8,0)</f>
        <v/>
      </c>
      <c r="J8" s="640" t="n"/>
      <c r="K8" s="635">
        <f>IFERROR(C8/G8,0)</f>
        <v/>
      </c>
      <c r="L8" s="641" t="n"/>
      <c r="M8" s="642">
        <f>IFERROR(G8/E8,0)</f>
        <v/>
      </c>
      <c r="N8" s="643" t="n"/>
      <c r="O8" s="453" t="n"/>
      <c r="P8" s="453" t="n"/>
      <c r="Q8" s="453" t="n"/>
      <c r="R8" s="453" t="n"/>
      <c r="S8" s="453" t="n"/>
      <c r="T8" s="453" t="n"/>
      <c r="U8" s="453" t="n"/>
      <c r="V8" s="453" t="n"/>
      <c r="W8" s="453" t="n"/>
      <c r="X8" s="453" t="n"/>
      <c r="Y8" s="453" t="n"/>
      <c r="Z8" s="453" t="n"/>
      <c r="AA8" s="453" t="n"/>
      <c r="AB8" s="453" t="n"/>
      <c r="AC8" s="453" t="n"/>
      <c r="AD8" s="453" t="n"/>
      <c r="AE8" s="453" t="n"/>
    </row>
    <row r="9" ht="22.5" customHeight="1" s="414">
      <c r="A9" s="625" t="inlineStr">
        <is>
          <t>01-31.01.25</t>
        </is>
      </c>
      <c r="B9" s="635" t="inlineStr">
        <is>
          <t>Рассылки по нашей базе</t>
        </is>
      </c>
      <c r="C9" s="636" t="n">
        <v>0</v>
      </c>
      <c r="D9" s="637">
        <f>IFERROR(E9/$E$13,0)</f>
        <v/>
      </c>
      <c r="E9" s="638" t="n">
        <v>0</v>
      </c>
      <c r="F9" s="637">
        <f>IFERROR(G9/$G$13,0)</f>
        <v/>
      </c>
      <c r="G9" s="638" t="n">
        <v>0</v>
      </c>
      <c r="H9" s="639">
        <f>IFERROR(G9/E9,0)</f>
        <v/>
      </c>
      <c r="I9" s="635">
        <f>IFERROR(C9/E9,0)</f>
        <v/>
      </c>
      <c r="J9" s="640" t="n"/>
      <c r="K9" s="635">
        <f>IFERROR(C9/G9,0)</f>
        <v/>
      </c>
      <c r="L9" s="641" t="n"/>
      <c r="M9" s="642">
        <f>IFERROR(G9/E9,0)</f>
        <v/>
      </c>
      <c r="N9" s="643" t="n"/>
      <c r="O9" s="453" t="n"/>
      <c r="P9" s="453" t="n"/>
      <c r="Q9" s="453" t="n"/>
      <c r="R9" s="453" t="n"/>
      <c r="S9" s="453" t="n"/>
      <c r="T9" s="453" t="n"/>
      <c r="U9" s="453" t="n"/>
      <c r="V9" s="453" t="n"/>
      <c r="W9" s="453" t="n"/>
      <c r="X9" s="453" t="n"/>
      <c r="Y9" s="453" t="n"/>
      <c r="Z9" s="453" t="n"/>
      <c r="AA9" s="453" t="n"/>
      <c r="AB9" s="453" t="n"/>
      <c r="AC9" s="453" t="n"/>
      <c r="AD9" s="453" t="n"/>
      <c r="AE9" s="453" t="n"/>
    </row>
    <row r="10" ht="22.5" customHeight="1" s="414">
      <c r="A10" s="625" t="inlineStr">
        <is>
          <t>01-31.01.25</t>
        </is>
      </c>
      <c r="B10" s="635" t="inlineStr">
        <is>
          <t>Рассылки по холодной базе</t>
        </is>
      </c>
      <c r="C10" s="636" t="n">
        <v>0</v>
      </c>
      <c r="D10" s="637">
        <f>IFERROR(E10/$E$13,0)</f>
        <v/>
      </c>
      <c r="E10" s="638" t="n">
        <v>0</v>
      </c>
      <c r="F10" s="637">
        <f>IFERROR(G10/$G$13,0)</f>
        <v/>
      </c>
      <c r="G10" s="638" t="n">
        <v>0</v>
      </c>
      <c r="H10" s="639">
        <f>IFERROR(G10/E10,0)</f>
        <v/>
      </c>
      <c r="I10" s="635">
        <f>IFERROR(C10/E10,0)</f>
        <v/>
      </c>
      <c r="J10" s="640" t="n"/>
      <c r="K10" s="635">
        <f>IFERROR(C10/G10,0)</f>
        <v/>
      </c>
      <c r="L10" s="641" t="n"/>
      <c r="M10" s="642">
        <f>IFERROR(G10/E10,0)</f>
        <v/>
      </c>
      <c r="N10" s="643" t="n"/>
      <c r="O10" s="453" t="n"/>
      <c r="P10" s="453" t="n"/>
      <c r="Q10" s="453" t="n"/>
      <c r="R10" s="453" t="n"/>
      <c r="S10" s="453" t="n"/>
      <c r="T10" s="453" t="n"/>
      <c r="U10" s="453" t="n"/>
      <c r="V10" s="453" t="n"/>
      <c r="W10" s="453" t="n"/>
      <c r="X10" s="453" t="n"/>
      <c r="Y10" s="453" t="n"/>
      <c r="Z10" s="453" t="n"/>
      <c r="AA10" s="453" t="n"/>
      <c r="AB10" s="453" t="n"/>
      <c r="AC10" s="453" t="n"/>
      <c r="AD10" s="453" t="n"/>
      <c r="AE10" s="453" t="n"/>
    </row>
    <row r="11" ht="22.5" customHeight="1" s="414">
      <c r="A11" s="625" t="inlineStr">
        <is>
          <t>01-31.01.25</t>
        </is>
      </c>
      <c r="B11" s="635" t="inlineStr">
        <is>
          <t>Рекомендации</t>
        </is>
      </c>
      <c r="C11" s="636" t="n">
        <v>0</v>
      </c>
      <c r="D11" s="637">
        <f>IFERROR(E11/$E$13,0)</f>
        <v/>
      </c>
      <c r="E11" s="638" t="n">
        <v>0</v>
      </c>
      <c r="F11" s="637">
        <f>IFERROR(G11/$G$13,0)</f>
        <v/>
      </c>
      <c r="G11" s="638" t="n">
        <v>0</v>
      </c>
      <c r="H11" s="639">
        <f>IFERROR(G11/E11,0)</f>
        <v/>
      </c>
      <c r="I11" s="635">
        <f>IFERROR(C11/E11,0)</f>
        <v/>
      </c>
      <c r="J11" s="640" t="n"/>
      <c r="K11" s="635">
        <f>IFERROR(C11/G11,0)</f>
        <v/>
      </c>
      <c r="L11" s="641" t="n"/>
      <c r="M11" s="642">
        <f>IFERROR(G11/E11,0)</f>
        <v/>
      </c>
      <c r="N11" s="643" t="n"/>
      <c r="O11" s="453" t="n"/>
      <c r="P11" s="453" t="n"/>
      <c r="Q11" s="453" t="n"/>
      <c r="R11" s="453" t="n"/>
      <c r="S11" s="453" t="n"/>
      <c r="T11" s="453" t="n"/>
      <c r="U11" s="453" t="n"/>
      <c r="V11" s="453" t="n"/>
      <c r="W11" s="453" t="n"/>
      <c r="X11" s="453" t="n"/>
      <c r="Y11" s="453" t="n"/>
      <c r="Z11" s="453" t="n"/>
      <c r="AA11" s="453" t="n"/>
      <c r="AB11" s="453" t="n"/>
      <c r="AC11" s="453" t="n"/>
      <c r="AD11" s="453" t="n"/>
      <c r="AE11" s="453" t="n"/>
    </row>
    <row r="12" ht="22.5" customHeight="1" s="414">
      <c r="A12" s="625" t="inlineStr">
        <is>
          <t>01-31.01.25</t>
        </is>
      </c>
      <c r="B12" s="635" t="inlineStr">
        <is>
          <t>Неизвестно</t>
        </is>
      </c>
      <c r="C12" s="636" t="n">
        <v>0</v>
      </c>
      <c r="D12" s="637">
        <f>IFERROR(E12/$E$13,0)</f>
        <v/>
      </c>
      <c r="E12" s="638" t="n">
        <v>2</v>
      </c>
      <c r="F12" s="637">
        <f>IFERROR(G12/$G$13,0)</f>
        <v/>
      </c>
      <c r="G12" s="638" t="n">
        <v>0</v>
      </c>
      <c r="H12" s="639">
        <f>IFERROR(G12/E12,0)</f>
        <v/>
      </c>
      <c r="I12" s="635">
        <f>IFERROR(C12/E12,0)</f>
        <v/>
      </c>
      <c r="J12" s="640" t="n"/>
      <c r="K12" s="635">
        <f>IFERROR(C12/G12,0)</f>
        <v/>
      </c>
      <c r="L12" s="641" t="n"/>
      <c r="M12" s="642">
        <f>IFERROR(G12/E12,0)</f>
        <v/>
      </c>
      <c r="N12" s="643" t="n"/>
      <c r="O12" s="453" t="n"/>
      <c r="P12" s="453" t="n"/>
      <c r="Q12" s="453" t="n"/>
      <c r="R12" s="453" t="n"/>
      <c r="S12" s="453" t="n"/>
      <c r="T12" s="453" t="n"/>
      <c r="U12" s="453" t="n"/>
      <c r="V12" s="453" t="n"/>
      <c r="W12" s="453" t="n"/>
      <c r="X12" s="453" t="n"/>
      <c r="Y12" s="453" t="n"/>
      <c r="Z12" s="453" t="n"/>
      <c r="AA12" s="453" t="n"/>
      <c r="AB12" s="453" t="n"/>
      <c r="AC12" s="453" t="n"/>
      <c r="AD12" s="453" t="n"/>
      <c r="AE12" s="453" t="n"/>
    </row>
    <row r="13" ht="22.5" customHeight="1" s="414">
      <c r="A13" s="644" t="inlineStr">
        <is>
          <t>TOTAL Январь</t>
        </is>
      </c>
      <c r="B13" s="645" t="n"/>
      <c r="C13" s="646">
        <f>SUM(C2:C12)</f>
        <v/>
      </c>
      <c r="D13" s="647" t="n"/>
      <c r="E13" s="648">
        <f>SUM(E2:E12)</f>
        <v/>
      </c>
      <c r="F13" s="647" t="n"/>
      <c r="G13" s="648">
        <f>SUM(G2:G12)</f>
        <v/>
      </c>
      <c r="H13" s="649">
        <f>IFERROR(G13/E13,0)</f>
        <v/>
      </c>
      <c r="I13" s="650">
        <f>IFERROR(C13/E13,0)</f>
        <v/>
      </c>
      <c r="J13" s="650" t="n">
        <v>790241</v>
      </c>
      <c r="K13" s="650">
        <f>IFERROR(C13/G13,0)</f>
        <v/>
      </c>
      <c r="L13" s="651">
        <f>IFERROR((J13+C13)/G13,0)</f>
        <v/>
      </c>
      <c r="M13" s="652">
        <f>IFERROR(G13/E13,0)</f>
        <v/>
      </c>
      <c r="N13" s="643" t="n"/>
      <c r="O13" s="453" t="n"/>
      <c r="P13" s="453" t="n"/>
      <c r="Q13" s="453" t="n"/>
      <c r="R13" s="453" t="n"/>
      <c r="S13" s="453" t="n"/>
      <c r="T13" s="453" t="n"/>
      <c r="U13" s="453" t="n"/>
      <c r="V13" s="453" t="n"/>
      <c r="W13" s="453" t="n"/>
      <c r="X13" s="453" t="n"/>
      <c r="Y13" s="453" t="n"/>
      <c r="Z13" s="453" t="n"/>
      <c r="AA13" s="453" t="n"/>
      <c r="AB13" s="453" t="n"/>
      <c r="AC13" s="453" t="n"/>
      <c r="AD13" s="453" t="n"/>
      <c r="AE13" s="453" t="n"/>
    </row>
    <row r="14" ht="22.5" customHeight="1" s="414">
      <c r="A14" s="625" t="inlineStr">
        <is>
          <t>01-28.02.25</t>
        </is>
      </c>
      <c r="B14" s="635" t="inlineStr">
        <is>
          <t>SEO</t>
        </is>
      </c>
      <c r="C14" s="636" t="n">
        <v>9000</v>
      </c>
      <c r="D14" s="637">
        <f>IFERROR(E14/$E$25,0)</f>
        <v/>
      </c>
      <c r="E14" s="638" t="n">
        <v>27</v>
      </c>
      <c r="F14" s="637">
        <f>IFERROR(G14/$G$25,0)</f>
        <v/>
      </c>
      <c r="G14" s="638" t="n">
        <v>11</v>
      </c>
      <c r="H14" s="639">
        <f>IFERROR(G14/E14,0)</f>
        <v/>
      </c>
      <c r="I14" s="635">
        <f>IFERROR(C14/E14,0)</f>
        <v/>
      </c>
      <c r="J14" s="640" t="n"/>
      <c r="K14" s="635">
        <f>IFERROR(C14/G14,0)</f>
        <v/>
      </c>
      <c r="L14" s="641" t="n"/>
      <c r="M14" s="642">
        <f>IFERROR(G14/E14,0)</f>
        <v/>
      </c>
      <c r="N14" s="643" t="n"/>
      <c r="O14" s="453" t="n"/>
      <c r="P14" s="453" t="n"/>
      <c r="Q14" s="453" t="n"/>
      <c r="R14" s="453" t="n"/>
      <c r="S14" s="453" t="n"/>
      <c r="T14" s="453" t="n"/>
      <c r="U14" s="453" t="n"/>
      <c r="V14" s="453" t="n"/>
      <c r="W14" s="453" t="n"/>
      <c r="X14" s="453" t="n"/>
      <c r="Y14" s="453" t="n"/>
      <c r="Z14" s="453" t="n"/>
      <c r="AA14" s="453" t="n"/>
      <c r="AB14" s="453" t="n"/>
      <c r="AC14" s="453" t="n"/>
      <c r="AD14" s="453" t="n"/>
      <c r="AE14" s="453" t="n"/>
    </row>
    <row r="15" ht="22.5" customHeight="1" s="414">
      <c r="A15" s="625" t="inlineStr">
        <is>
          <t>01-28.02.25</t>
        </is>
      </c>
      <c r="B15" s="635" t="inlineStr">
        <is>
          <t>Яндекс.Директ</t>
        </is>
      </c>
      <c r="C15" s="636" t="n">
        <v>351400</v>
      </c>
      <c r="D15" s="637">
        <f>IFERROR(E15/$E$25,0)</f>
        <v/>
      </c>
      <c r="E15" s="638" t="n">
        <v>33</v>
      </c>
      <c r="F15" s="637">
        <f>IFERROR(G15/$G$25,0)</f>
        <v/>
      </c>
      <c r="G15" s="638" t="n">
        <v>5</v>
      </c>
      <c r="H15" s="639">
        <f>IFERROR(G15/E15,0)</f>
        <v/>
      </c>
      <c r="I15" s="635">
        <f>IFERROR(C15/E15,0)</f>
        <v/>
      </c>
      <c r="J15" s="653" t="n"/>
      <c r="K15" s="654">
        <f>IFERROR(C15/G15,0)</f>
        <v/>
      </c>
      <c r="L15" s="641" t="n"/>
      <c r="M15" s="642">
        <f>IFERROR(G15/E15,0)</f>
        <v/>
      </c>
      <c r="N15" s="643" t="n"/>
      <c r="O15" s="453" t="n"/>
      <c r="P15" s="453" t="n"/>
      <c r="Q15" s="453" t="n"/>
      <c r="R15" s="453" t="n"/>
      <c r="S15" s="453" t="n"/>
      <c r="T15" s="453" t="n"/>
      <c r="U15" s="453" t="n"/>
      <c r="V15" s="453" t="n"/>
      <c r="W15" s="453" t="n"/>
      <c r="X15" s="453" t="n"/>
      <c r="Y15" s="453" t="n"/>
      <c r="Z15" s="453" t="n"/>
      <c r="AA15" s="453" t="n"/>
      <c r="AB15" s="453" t="n"/>
      <c r="AC15" s="453" t="n"/>
      <c r="AD15" s="453" t="n"/>
      <c r="AE15" s="453" t="n"/>
    </row>
    <row r="16" ht="22.5" customHeight="1" s="414">
      <c r="A16" s="625" t="inlineStr">
        <is>
          <t>01-28.02.25</t>
        </is>
      </c>
      <c r="B16" s="635" t="inlineStr">
        <is>
          <t>Наши площадки</t>
        </is>
      </c>
      <c r="C16" s="636" t="n">
        <v>0</v>
      </c>
      <c r="D16" s="637">
        <f>IFERROR(E16/$E$25,0)</f>
        <v/>
      </c>
      <c r="E16" s="638" t="n">
        <v>0</v>
      </c>
      <c r="F16" s="637">
        <f>IFERROR(G16/$G$25,0)</f>
        <v/>
      </c>
      <c r="G16" s="638" t="n">
        <v>0</v>
      </c>
      <c r="H16" s="639">
        <f>IFERROR(G16/E16,0)</f>
        <v/>
      </c>
      <c r="I16" s="635">
        <f>IFERROR(C16/E16,0)</f>
        <v/>
      </c>
      <c r="J16" s="640" t="n"/>
      <c r="K16" s="635">
        <f>IFERROR(C16/G16,0)</f>
        <v/>
      </c>
      <c r="L16" s="641" t="n"/>
      <c r="M16" s="642">
        <f>IFERROR(G16/E16,0)</f>
        <v/>
      </c>
      <c r="N16" s="643" t="n"/>
      <c r="O16" s="453" t="n"/>
      <c r="P16" s="453" t="n"/>
      <c r="Q16" s="453" t="n"/>
      <c r="R16" s="453" t="n"/>
      <c r="S16" s="453" t="n"/>
      <c r="T16" s="453" t="n"/>
      <c r="U16" s="453" t="n"/>
      <c r="V16" s="453" t="n"/>
      <c r="W16" s="453" t="n"/>
      <c r="X16" s="453" t="n"/>
      <c r="Y16" s="453" t="n"/>
      <c r="Z16" s="453" t="n"/>
      <c r="AA16" s="453" t="n"/>
      <c r="AB16" s="453" t="n"/>
      <c r="AC16" s="453" t="n"/>
      <c r="AD16" s="453" t="n"/>
      <c r="AE16" s="453" t="n"/>
    </row>
    <row r="17" ht="22.5" customHeight="1" s="414">
      <c r="A17" s="625" t="inlineStr">
        <is>
          <t>01-28.02.25</t>
        </is>
      </c>
      <c r="B17" s="635" t="inlineStr">
        <is>
          <t>Внешние площадки</t>
        </is>
      </c>
      <c r="C17" s="636" t="n">
        <v>0</v>
      </c>
      <c r="D17" s="637">
        <f>IFERROR(E17/$E$25,0)</f>
        <v/>
      </c>
      <c r="E17" s="638" t="n">
        <v>7</v>
      </c>
      <c r="F17" s="637">
        <f>IFERROR(G17/$G$25,0)</f>
        <v/>
      </c>
      <c r="G17" s="638" t="n">
        <v>3</v>
      </c>
      <c r="H17" s="639">
        <f>IFERROR(G17/E17,0)</f>
        <v/>
      </c>
      <c r="I17" s="635">
        <f>IFERROR(C17/E17,0)</f>
        <v/>
      </c>
      <c r="J17" s="640" t="n"/>
      <c r="K17" s="635">
        <f>IFERROR(C17/G17,0)</f>
        <v/>
      </c>
      <c r="L17" s="641" t="n"/>
      <c r="M17" s="642">
        <f>IFERROR(G17/E17,0)</f>
        <v/>
      </c>
      <c r="N17" s="643" t="n"/>
      <c r="O17" s="453" t="n"/>
      <c r="P17" s="453" t="n"/>
      <c r="Q17" s="453" t="n"/>
      <c r="R17" s="453" t="n"/>
      <c r="S17" s="453" t="n"/>
      <c r="T17" s="453" t="n"/>
      <c r="U17" s="453" t="n"/>
      <c r="V17" s="453" t="n"/>
      <c r="W17" s="453" t="n"/>
      <c r="X17" s="453" t="n"/>
      <c r="Y17" s="453" t="n"/>
      <c r="Z17" s="453" t="n"/>
      <c r="AA17" s="453" t="n"/>
      <c r="AB17" s="453" t="n"/>
      <c r="AC17" s="453" t="n"/>
      <c r="AD17" s="453" t="n"/>
      <c r="AE17" s="453" t="n"/>
    </row>
    <row r="18" ht="22.5" customHeight="1" s="414">
      <c r="A18" s="625" t="inlineStr">
        <is>
          <t>01-28.02.25</t>
        </is>
      </c>
      <c r="B18" s="635" t="inlineStr">
        <is>
          <t>ВК лидген</t>
        </is>
      </c>
      <c r="C18" s="636" t="n">
        <v>96000</v>
      </c>
      <c r="D18" s="637">
        <f>IFERROR(E18/$E$25,0)</f>
        <v/>
      </c>
      <c r="E18" s="638" t="n">
        <v>8</v>
      </c>
      <c r="F18" s="637">
        <f>IFERROR(G18/$G$25,0)</f>
        <v/>
      </c>
      <c r="G18" s="638" t="n">
        <v>0</v>
      </c>
      <c r="H18" s="639">
        <f>IFERROR(G18/E18,0)</f>
        <v/>
      </c>
      <c r="I18" s="635">
        <f>IFERROR(C18/E18,0)</f>
        <v/>
      </c>
      <c r="J18" s="640" t="n"/>
      <c r="K18" s="635">
        <f>IFERROR(C18/G18,0)</f>
        <v/>
      </c>
      <c r="L18" s="641" t="n"/>
      <c r="M18" s="642">
        <f>IFERROR(G18/E18,0)</f>
        <v/>
      </c>
      <c r="N18" s="643" t="n"/>
      <c r="O18" s="453" t="n"/>
      <c r="P18" s="453" t="n"/>
      <c r="Q18" s="453" t="n"/>
      <c r="R18" s="453" t="n"/>
      <c r="S18" s="453" t="n"/>
      <c r="T18" s="453" t="n"/>
      <c r="U18" s="453" t="n"/>
      <c r="V18" s="453" t="n"/>
      <c r="W18" s="453" t="n"/>
      <c r="X18" s="453" t="n"/>
      <c r="Y18" s="453" t="n"/>
      <c r="Z18" s="453" t="n"/>
      <c r="AA18" s="453" t="n"/>
      <c r="AB18" s="453" t="n"/>
      <c r="AC18" s="453" t="n"/>
      <c r="AD18" s="453" t="n"/>
      <c r="AE18" s="453" t="n"/>
    </row>
    <row r="19" ht="22.5" customHeight="1" s="414">
      <c r="A19" s="625" t="inlineStr">
        <is>
          <t>01-28.02.25</t>
        </is>
      </c>
      <c r="B19" s="635" t="inlineStr">
        <is>
          <t>Прямые визиты</t>
        </is>
      </c>
      <c r="C19" s="636" t="n">
        <v>0</v>
      </c>
      <c r="D19" s="637">
        <f>IFERROR(E19/$E$25,0)</f>
        <v/>
      </c>
      <c r="E19" s="638" t="n">
        <v>6</v>
      </c>
      <c r="F19" s="637">
        <f>IFERROR(G19/$G$25,0)</f>
        <v/>
      </c>
      <c r="G19" s="638" t="n">
        <v>2</v>
      </c>
      <c r="H19" s="639">
        <f>IFERROR(G19/E19,0)</f>
        <v/>
      </c>
      <c r="I19" s="635">
        <f>IFERROR(C19/E19,0)</f>
        <v/>
      </c>
      <c r="J19" s="640" t="n"/>
      <c r="K19" s="635">
        <f>IFERROR(C19/G19,0)</f>
        <v/>
      </c>
      <c r="L19" s="641" t="n"/>
      <c r="M19" s="642">
        <f>IFERROR(G19/E19,0)</f>
        <v/>
      </c>
      <c r="N19" s="643" t="n"/>
      <c r="O19" s="453" t="n"/>
      <c r="P19" s="453" t="n"/>
      <c r="Q19" s="453" t="n"/>
      <c r="R19" s="453" t="n"/>
      <c r="S19" s="453" t="n"/>
      <c r="T19" s="453" t="n"/>
      <c r="U19" s="453" t="n"/>
      <c r="V19" s="453" t="n"/>
      <c r="W19" s="453" t="n"/>
      <c r="X19" s="453" t="n"/>
      <c r="Y19" s="453" t="n"/>
      <c r="Z19" s="453" t="n"/>
      <c r="AA19" s="453" t="n"/>
      <c r="AB19" s="453" t="n"/>
      <c r="AC19" s="453" t="n"/>
      <c r="AD19" s="453" t="n"/>
      <c r="AE19" s="453" t="n"/>
    </row>
    <row r="20" ht="22.5" customHeight="1" s="414">
      <c r="A20" s="625" t="inlineStr">
        <is>
          <t>01-28.02.25</t>
        </is>
      </c>
      <c r="B20" s="635" t="inlineStr">
        <is>
          <t>Вебинары/Мероприятия</t>
        </is>
      </c>
      <c r="C20" s="636" t="n">
        <v>52000</v>
      </c>
      <c r="D20" s="637">
        <f>IFERROR(E20/$E$25,0)</f>
        <v/>
      </c>
      <c r="E20" s="638" t="n">
        <v>2</v>
      </c>
      <c r="F20" s="637">
        <f>IFERROR(G20/$G$25,0)</f>
        <v/>
      </c>
      <c r="G20" s="638" t="n">
        <v>0</v>
      </c>
      <c r="H20" s="639">
        <f>IFERROR(G20/E20,0)</f>
        <v/>
      </c>
      <c r="I20" s="635">
        <f>IFERROR(C20/E20,0)</f>
        <v/>
      </c>
      <c r="J20" s="640" t="n"/>
      <c r="K20" s="635">
        <f>IFERROR(C20/G20,0)</f>
        <v/>
      </c>
      <c r="L20" s="641" t="n"/>
      <c r="M20" s="642">
        <f>IFERROR(G20/E20,0)</f>
        <v/>
      </c>
      <c r="N20" s="643" t="n"/>
      <c r="O20" s="453" t="n"/>
      <c r="P20" s="453" t="n"/>
      <c r="Q20" s="453" t="n"/>
      <c r="R20" s="453" t="n"/>
      <c r="S20" s="453" t="n"/>
      <c r="T20" s="453" t="n"/>
      <c r="U20" s="453" t="n"/>
      <c r="V20" s="453" t="n"/>
      <c r="W20" s="453" t="n"/>
      <c r="X20" s="453" t="n"/>
      <c r="Y20" s="453" t="n"/>
      <c r="Z20" s="453" t="n"/>
      <c r="AA20" s="453" t="n"/>
      <c r="AB20" s="453" t="n"/>
      <c r="AC20" s="453" t="n"/>
      <c r="AD20" s="453" t="n"/>
      <c r="AE20" s="453" t="n"/>
    </row>
    <row r="21" ht="22.5" customHeight="1" s="414">
      <c r="A21" s="625" t="inlineStr">
        <is>
          <t>01-28.02.25</t>
        </is>
      </c>
      <c r="B21" s="635" t="inlineStr">
        <is>
          <t>Рассылки по нашей базе</t>
        </is>
      </c>
      <c r="C21" s="636" t="n">
        <v>0</v>
      </c>
      <c r="D21" s="637">
        <f>IFERROR(E21/$E$25,0)</f>
        <v/>
      </c>
      <c r="E21" s="638" t="n">
        <v>2</v>
      </c>
      <c r="F21" s="637">
        <f>IFERROR(G21/$G$25,0)</f>
        <v/>
      </c>
      <c r="G21" s="638" t="n">
        <v>0</v>
      </c>
      <c r="H21" s="639">
        <f>IFERROR(G21/E21,0)</f>
        <v/>
      </c>
      <c r="I21" s="635">
        <f>IFERROR(C21/E21,0)</f>
        <v/>
      </c>
      <c r="J21" s="640" t="n"/>
      <c r="K21" s="635">
        <f>IFERROR(C21/G21,0)</f>
        <v/>
      </c>
      <c r="L21" s="641" t="n"/>
      <c r="M21" s="642">
        <f>IFERROR(G21/E21,0)</f>
        <v/>
      </c>
      <c r="N21" s="643" t="n"/>
      <c r="O21" s="453" t="n"/>
      <c r="P21" s="453" t="n"/>
      <c r="Q21" s="453" t="n"/>
      <c r="R21" s="453" t="n"/>
      <c r="S21" s="453" t="n"/>
      <c r="T21" s="453" t="n"/>
      <c r="U21" s="453" t="n"/>
      <c r="V21" s="453" t="n"/>
      <c r="W21" s="453" t="n"/>
      <c r="X21" s="453" t="n"/>
      <c r="Y21" s="453" t="n"/>
      <c r="Z21" s="453" t="n"/>
      <c r="AA21" s="453" t="n"/>
      <c r="AB21" s="453" t="n"/>
      <c r="AC21" s="453" t="n"/>
      <c r="AD21" s="453" t="n"/>
      <c r="AE21" s="453" t="n"/>
    </row>
    <row r="22" ht="22.5" customHeight="1" s="414">
      <c r="A22" s="625" t="inlineStr">
        <is>
          <t>01-28.02.25</t>
        </is>
      </c>
      <c r="B22" s="635" t="inlineStr">
        <is>
          <t>Рассылки по холодной базе</t>
        </is>
      </c>
      <c r="C22" s="636" t="n">
        <v>10800</v>
      </c>
      <c r="D22" s="637">
        <f>IFERROR(E22/$E$25,0)</f>
        <v/>
      </c>
      <c r="E22" s="638" t="n">
        <v>0</v>
      </c>
      <c r="F22" s="637">
        <f>IFERROR(G22/$G$25,0)</f>
        <v/>
      </c>
      <c r="G22" s="638" t="n">
        <v>0</v>
      </c>
      <c r="H22" s="639">
        <f>IFERROR(G22/E22,0)</f>
        <v/>
      </c>
      <c r="I22" s="635">
        <f>IFERROR(C22/E22,0)</f>
        <v/>
      </c>
      <c r="J22" s="640" t="n"/>
      <c r="K22" s="635">
        <f>IFERROR(C22/G22,0)</f>
        <v/>
      </c>
      <c r="L22" s="641" t="n"/>
      <c r="M22" s="642">
        <f>IFERROR(G22/E22,0)</f>
        <v/>
      </c>
      <c r="N22" s="643" t="n"/>
      <c r="O22" s="453" t="n"/>
      <c r="P22" s="453" t="n"/>
      <c r="Q22" s="453" t="n"/>
      <c r="R22" s="453" t="n"/>
      <c r="S22" s="453" t="n"/>
      <c r="T22" s="453" t="n"/>
      <c r="U22" s="453" t="n"/>
      <c r="V22" s="453" t="n"/>
      <c r="W22" s="453" t="n"/>
      <c r="X22" s="453" t="n"/>
      <c r="Y22" s="453" t="n"/>
      <c r="Z22" s="453" t="n"/>
      <c r="AA22" s="453" t="n"/>
      <c r="AB22" s="453" t="n"/>
      <c r="AC22" s="453" t="n"/>
      <c r="AD22" s="453" t="n"/>
      <c r="AE22" s="453" t="n"/>
    </row>
    <row r="23" ht="22.5" customHeight="1" s="414">
      <c r="A23" s="625" t="inlineStr">
        <is>
          <t>01-28.02.25</t>
        </is>
      </c>
      <c r="B23" s="635" t="inlineStr">
        <is>
          <t>Рекомендации</t>
        </is>
      </c>
      <c r="C23" s="636" t="n">
        <v>0</v>
      </c>
      <c r="D23" s="637">
        <f>IFERROR(E23/$E$25,0)</f>
        <v/>
      </c>
      <c r="E23" s="638" t="n">
        <v>1</v>
      </c>
      <c r="F23" s="637">
        <f>IFERROR(G23/$G$25,0)</f>
        <v/>
      </c>
      <c r="G23" s="638" t="n">
        <v>1</v>
      </c>
      <c r="H23" s="639">
        <f>IFERROR(G23/E23,0)</f>
        <v/>
      </c>
      <c r="I23" s="635">
        <f>IFERROR(C23/E23,0)</f>
        <v/>
      </c>
      <c r="J23" s="640" t="n"/>
      <c r="K23" s="635">
        <f>IFERROR(C23/G23,0)</f>
        <v/>
      </c>
      <c r="L23" s="641" t="n"/>
      <c r="M23" s="642">
        <f>IFERROR(G23/E23,0)</f>
        <v/>
      </c>
      <c r="N23" s="643" t="n"/>
      <c r="O23" s="453" t="n"/>
      <c r="P23" s="453" t="n"/>
      <c r="Q23" s="453" t="n"/>
      <c r="R23" s="453" t="n"/>
      <c r="S23" s="453" t="n"/>
      <c r="T23" s="453" t="n"/>
      <c r="U23" s="453" t="n"/>
      <c r="V23" s="453" t="n"/>
      <c r="W23" s="453" t="n"/>
      <c r="X23" s="453" t="n"/>
      <c r="Y23" s="453" t="n"/>
      <c r="Z23" s="453" t="n"/>
      <c r="AA23" s="453" t="n"/>
      <c r="AB23" s="453" t="n"/>
      <c r="AC23" s="453" t="n"/>
      <c r="AD23" s="453" t="n"/>
      <c r="AE23" s="453" t="n"/>
    </row>
    <row r="24" ht="22.5" customHeight="1" s="414">
      <c r="A24" s="625" t="inlineStr">
        <is>
          <t>01-28.02.25</t>
        </is>
      </c>
      <c r="B24" s="635" t="inlineStr">
        <is>
          <t>Неизвестно</t>
        </is>
      </c>
      <c r="C24" s="636" t="n">
        <v>0</v>
      </c>
      <c r="D24" s="637">
        <f>IFERROR(E24/$E$25,0)</f>
        <v/>
      </c>
      <c r="E24" s="638" t="n">
        <v>3</v>
      </c>
      <c r="F24" s="637">
        <f>IFERROR(G24/$G$25,0)</f>
        <v/>
      </c>
      <c r="G24" s="638" t="n">
        <v>1</v>
      </c>
      <c r="H24" s="639">
        <f>IFERROR(G24/E24,0)</f>
        <v/>
      </c>
      <c r="I24" s="635">
        <f>IFERROR(C24/E24,0)</f>
        <v/>
      </c>
      <c r="J24" s="640" t="n"/>
      <c r="K24" s="635">
        <f>IFERROR(C24/G24,0)</f>
        <v/>
      </c>
      <c r="L24" s="641" t="n"/>
      <c r="M24" s="642">
        <f>IFERROR(G24/E24,0)</f>
        <v/>
      </c>
      <c r="N24" s="643" t="n"/>
      <c r="O24" s="453" t="n"/>
      <c r="P24" s="453" t="n"/>
      <c r="Q24" s="453" t="n"/>
      <c r="R24" s="453" t="n"/>
      <c r="S24" s="453" t="n"/>
      <c r="T24" s="453" t="n"/>
      <c r="U24" s="453" t="n"/>
      <c r="V24" s="453" t="n"/>
      <c r="W24" s="453" t="n"/>
      <c r="X24" s="453" t="n"/>
      <c r="Y24" s="453" t="n"/>
      <c r="Z24" s="453" t="n"/>
      <c r="AA24" s="453" t="n"/>
      <c r="AB24" s="453" t="n"/>
      <c r="AC24" s="453" t="n"/>
      <c r="AD24" s="453" t="n"/>
      <c r="AE24" s="453" t="n"/>
    </row>
    <row r="25" ht="22.5" customHeight="1" s="414">
      <c r="A25" s="644" t="inlineStr">
        <is>
          <t>TOTAL Февраль</t>
        </is>
      </c>
      <c r="B25" s="645" t="n"/>
      <c r="C25" s="646">
        <f>SUM(C14:C24)</f>
        <v/>
      </c>
      <c r="D25" s="647" t="n"/>
      <c r="E25" s="648">
        <f>SUM(E14:E24)</f>
        <v/>
      </c>
      <c r="F25" s="647" t="n"/>
      <c r="G25" s="648">
        <f>SUM(G14:G24)</f>
        <v/>
      </c>
      <c r="H25" s="649">
        <f>IFERROR(G25/E25,0)</f>
        <v/>
      </c>
      <c r="I25" s="650">
        <f>IFERROR(C25/E25,0)</f>
        <v/>
      </c>
      <c r="J25" s="650" t="n">
        <v>987580</v>
      </c>
      <c r="K25" s="650">
        <f>IFERROR(C25/G25,0)</f>
        <v/>
      </c>
      <c r="L25" s="651">
        <f>IFERROR((C25+J25)/G25,0)</f>
        <v/>
      </c>
      <c r="M25" s="652">
        <f>IFERROR(G25/E25,0)</f>
        <v/>
      </c>
      <c r="N25" s="643" t="n"/>
      <c r="O25" s="453" t="n"/>
      <c r="P25" s="453" t="n"/>
      <c r="Q25" s="453" t="n"/>
      <c r="R25" s="453" t="n"/>
      <c r="S25" s="453" t="n"/>
      <c r="T25" s="453" t="n"/>
      <c r="U25" s="453" t="n"/>
      <c r="V25" s="453" t="n"/>
      <c r="W25" s="453" t="n"/>
      <c r="X25" s="453" t="n"/>
      <c r="Y25" s="453" t="n"/>
      <c r="Z25" s="453" t="n"/>
      <c r="AA25" s="453" t="n"/>
      <c r="AB25" s="453" t="n"/>
      <c r="AC25" s="453" t="n"/>
      <c r="AD25" s="453" t="n"/>
      <c r="AE25" s="453" t="n"/>
    </row>
    <row r="26" ht="22.5" customHeight="1" s="414">
      <c r="A26" s="625" t="inlineStr">
        <is>
          <t>01-31.03.25</t>
        </is>
      </c>
      <c r="B26" s="655" t="inlineStr">
        <is>
          <t>SEO</t>
        </is>
      </c>
      <c r="C26" s="636" t="n">
        <v>18000</v>
      </c>
      <c r="D26" s="637">
        <f>IFERROR(E26/$E$38,0)</f>
        <v/>
      </c>
      <c r="E26" s="638" t="n">
        <v>27</v>
      </c>
      <c r="F26" s="637">
        <f>IFERROR(G26/$G$38,0)</f>
        <v/>
      </c>
      <c r="G26" s="638" t="n">
        <v>9</v>
      </c>
      <c r="H26" s="639">
        <f>IFERROR(G26/E26,0)</f>
        <v/>
      </c>
      <c r="I26" s="635">
        <f>IFERROR(C26/E26,0)</f>
        <v/>
      </c>
      <c r="J26" s="640" t="n"/>
      <c r="K26" s="635">
        <f>IFERROR(C26/G26,0)</f>
        <v/>
      </c>
      <c r="L26" s="641" t="n"/>
      <c r="M26" s="642">
        <f>IFERROR(G26/E26,0)</f>
        <v/>
      </c>
      <c r="N26" s="643" t="n"/>
      <c r="O26" s="453" t="n"/>
      <c r="P26" s="453" t="n"/>
      <c r="Q26" s="453" t="n"/>
      <c r="R26" s="453" t="n"/>
      <c r="S26" s="453" t="n"/>
      <c r="T26" s="453" t="n"/>
      <c r="U26" s="453" t="n"/>
      <c r="V26" s="453" t="n"/>
      <c r="W26" s="453" t="n"/>
      <c r="X26" s="453" t="n"/>
      <c r="Y26" s="453" t="n"/>
      <c r="Z26" s="453" t="n"/>
      <c r="AA26" s="453" t="n"/>
      <c r="AB26" s="453" t="n"/>
      <c r="AC26" s="453" t="n"/>
      <c r="AD26" s="453" t="n"/>
      <c r="AE26" s="453" t="n"/>
    </row>
    <row r="27" ht="22.5" customHeight="1" s="414">
      <c r="A27" s="625" t="inlineStr">
        <is>
          <t>01-31.03.25</t>
        </is>
      </c>
      <c r="B27" s="656" t="inlineStr">
        <is>
          <t>Яндекс.Директ</t>
        </is>
      </c>
      <c r="C27" s="636" t="n">
        <v>468697</v>
      </c>
      <c r="D27" s="637">
        <f>IFERROR(E27/$E$38,0)</f>
        <v/>
      </c>
      <c r="E27" s="638" t="n">
        <v>24</v>
      </c>
      <c r="F27" s="637">
        <f>IFERROR(G27/$G$38,0)</f>
        <v/>
      </c>
      <c r="G27" s="638" t="n">
        <v>9</v>
      </c>
      <c r="H27" s="639">
        <f>IFERROR(G27/E27,0)</f>
        <v/>
      </c>
      <c r="I27" s="635">
        <f>IFERROR(C27/E27,0)</f>
        <v/>
      </c>
      <c r="J27" s="657" t="n"/>
      <c r="K27" s="658">
        <f>IFERROR(C27/G27,0)</f>
        <v/>
      </c>
      <c r="L27" s="641" t="n"/>
      <c r="M27" s="642">
        <f>IFERROR(G27/E27,0)</f>
        <v/>
      </c>
      <c r="N27" s="643" t="n"/>
      <c r="O27" s="453" t="n"/>
      <c r="P27" s="453" t="n"/>
      <c r="Q27" s="453" t="n"/>
      <c r="R27" s="453" t="n"/>
      <c r="S27" s="453" t="n"/>
      <c r="T27" s="453" t="n"/>
      <c r="U27" s="453" t="n"/>
      <c r="V27" s="453" t="n"/>
      <c r="W27" s="453" t="n"/>
      <c r="X27" s="453" t="n"/>
      <c r="Y27" s="453" t="n"/>
      <c r="Z27" s="453" t="n"/>
      <c r="AA27" s="453" t="n"/>
      <c r="AB27" s="453" t="n"/>
      <c r="AC27" s="453" t="n"/>
      <c r="AD27" s="453" t="n"/>
      <c r="AE27" s="453" t="n"/>
    </row>
    <row r="28" ht="22.5" customHeight="1" s="414">
      <c r="A28" s="625" t="inlineStr">
        <is>
          <t>01-31.03.25</t>
        </is>
      </c>
      <c r="B28" s="655" t="inlineStr">
        <is>
          <t>Наши площадки</t>
        </is>
      </c>
      <c r="C28" s="636" t="n">
        <v>0</v>
      </c>
      <c r="D28" s="637">
        <f>IFERROR(E28/$E$38,0)</f>
        <v/>
      </c>
      <c r="E28" s="638" t="n">
        <v>0</v>
      </c>
      <c r="F28" s="637">
        <f>IFERROR(G28/$G$38,0)</f>
        <v/>
      </c>
      <c r="G28" s="638" t="n">
        <v>0</v>
      </c>
      <c r="H28" s="639">
        <f>IFERROR(G28/E28,0)</f>
        <v/>
      </c>
      <c r="I28" s="635">
        <f>IFERROR(C28/E28,0)</f>
        <v/>
      </c>
      <c r="J28" s="640" t="n"/>
      <c r="K28" s="635">
        <f>IFERROR(C28/G28,0)</f>
        <v/>
      </c>
      <c r="L28" s="641" t="n"/>
      <c r="M28" s="642">
        <f>IFERROR(G28/E28,0)</f>
        <v/>
      </c>
      <c r="N28" s="643" t="n"/>
      <c r="O28" s="453" t="n"/>
      <c r="P28" s="453" t="n"/>
      <c r="Q28" s="453" t="n"/>
      <c r="R28" s="453" t="n"/>
      <c r="S28" s="453" t="n"/>
      <c r="T28" s="453" t="n"/>
      <c r="U28" s="453" t="n"/>
      <c r="V28" s="453" t="n"/>
      <c r="W28" s="453" t="n"/>
      <c r="X28" s="453" t="n"/>
      <c r="Y28" s="453" t="n"/>
      <c r="Z28" s="453" t="n"/>
      <c r="AA28" s="453" t="n"/>
      <c r="AB28" s="453" t="n"/>
      <c r="AC28" s="453" t="n"/>
      <c r="AD28" s="453" t="n"/>
      <c r="AE28" s="453" t="n"/>
    </row>
    <row r="29" ht="22.5" customHeight="1" s="414">
      <c r="A29" s="625" t="inlineStr">
        <is>
          <t>01-31.03.25</t>
        </is>
      </c>
      <c r="B29" s="656" t="inlineStr">
        <is>
          <t>Внешние площадки</t>
        </is>
      </c>
      <c r="C29" s="636" t="n">
        <v>0</v>
      </c>
      <c r="D29" s="637">
        <f>IFERROR(E29/$E$38,0)</f>
        <v/>
      </c>
      <c r="E29" s="638" t="n">
        <v>9</v>
      </c>
      <c r="F29" s="637">
        <f>IFERROR(G29/$G$38,0)</f>
        <v/>
      </c>
      <c r="G29" s="638" t="n">
        <v>3</v>
      </c>
      <c r="H29" s="639">
        <f>IFERROR(G29/E29,0)</f>
        <v/>
      </c>
      <c r="I29" s="635">
        <f>IFERROR(C29/E29,0)</f>
        <v/>
      </c>
      <c r="J29" s="640" t="n"/>
      <c r="K29" s="635">
        <f>IFERROR(C29/G29,0)</f>
        <v/>
      </c>
      <c r="L29" s="641" t="n"/>
      <c r="M29" s="642">
        <f>IFERROR(G29/E29,0)</f>
        <v/>
      </c>
      <c r="N29" s="643" t="n"/>
      <c r="O29" s="453" t="n"/>
      <c r="P29" s="453" t="n"/>
      <c r="Q29" s="453" t="n"/>
      <c r="R29" s="453" t="n"/>
      <c r="S29" s="453" t="n"/>
      <c r="T29" s="453" t="n"/>
      <c r="U29" s="453" t="n"/>
      <c r="V29" s="453" t="n"/>
      <c r="W29" s="453" t="n"/>
      <c r="X29" s="453" t="n"/>
      <c r="Y29" s="453" t="n"/>
      <c r="Z29" s="453" t="n"/>
      <c r="AA29" s="453" t="n"/>
      <c r="AB29" s="453" t="n"/>
      <c r="AC29" s="453" t="n"/>
      <c r="AD29" s="453" t="n"/>
      <c r="AE29" s="453" t="n"/>
    </row>
    <row r="30" ht="22.5" customHeight="1" s="414">
      <c r="A30" s="625" t="inlineStr">
        <is>
          <t>01-31.03.25</t>
        </is>
      </c>
      <c r="B30" s="655" t="inlineStr">
        <is>
          <t>ВК контент</t>
        </is>
      </c>
      <c r="C30" s="636" t="n">
        <v>212000</v>
      </c>
      <c r="D30" s="637">
        <f>IFERROR(E30/$E$38,0)</f>
        <v/>
      </c>
      <c r="E30" s="659" t="n"/>
      <c r="F30" s="637">
        <f>IFERROR(G30/$G$38,0)</f>
        <v/>
      </c>
      <c r="G30" s="659" t="n"/>
      <c r="H30" s="639">
        <f>IFERROR(G30/E30,0)</f>
        <v/>
      </c>
      <c r="I30" s="635">
        <f>IFERROR(C30/E30,0)</f>
        <v/>
      </c>
      <c r="J30" s="640" t="n"/>
      <c r="K30" s="635">
        <f>IFERROR(C30/G30,0)</f>
        <v/>
      </c>
      <c r="L30" s="641" t="n"/>
      <c r="M30" s="642">
        <f>IFERROR(G30/E30,0)</f>
        <v/>
      </c>
      <c r="N30" s="643" t="n"/>
      <c r="O30" s="453" t="n"/>
      <c r="P30" s="453" t="n"/>
      <c r="Q30" s="453" t="n"/>
      <c r="R30" s="453" t="n"/>
      <c r="S30" s="453" t="n"/>
      <c r="T30" s="453" t="n"/>
      <c r="U30" s="453" t="n"/>
      <c r="V30" s="453" t="n"/>
      <c r="W30" s="453" t="n"/>
      <c r="X30" s="453" t="n"/>
      <c r="Y30" s="453" t="n"/>
      <c r="Z30" s="453" t="n"/>
      <c r="AA30" s="453" t="n"/>
      <c r="AB30" s="453" t="n"/>
      <c r="AC30" s="453" t="n"/>
      <c r="AD30" s="453" t="n"/>
      <c r="AE30" s="453" t="n"/>
    </row>
    <row r="31" ht="22.5" customHeight="1" s="414">
      <c r="A31" s="625" t="inlineStr">
        <is>
          <t>01-31.03.25</t>
        </is>
      </c>
      <c r="B31" s="655" t="inlineStr">
        <is>
          <t>ВК лидген</t>
        </is>
      </c>
      <c r="C31" s="636" t="n">
        <v>11000</v>
      </c>
      <c r="D31" s="637">
        <f>IFERROR(E31/$E$38,0)</f>
        <v/>
      </c>
      <c r="E31" s="638" t="n">
        <v>22</v>
      </c>
      <c r="F31" s="637">
        <f>IFERROR(G31/$G$38,0)</f>
        <v/>
      </c>
      <c r="G31" s="638" t="n">
        <v>1</v>
      </c>
      <c r="H31" s="639">
        <f>IFERROR(G31/E31,0)</f>
        <v/>
      </c>
      <c r="I31" s="635">
        <f>IFERROR(C31/E31,0)</f>
        <v/>
      </c>
      <c r="J31" s="640" t="n"/>
      <c r="K31" s="635">
        <f>IFERROR(C31/G31,0)</f>
        <v/>
      </c>
      <c r="L31" s="641" t="n"/>
      <c r="M31" s="642">
        <f>IFERROR(G31/E31,0)</f>
        <v/>
      </c>
      <c r="N31" s="643" t="n"/>
      <c r="O31" s="453" t="n"/>
      <c r="P31" s="453" t="n"/>
      <c r="Q31" s="453" t="n"/>
      <c r="R31" s="453" t="n"/>
      <c r="S31" s="453" t="n"/>
      <c r="T31" s="453" t="n"/>
      <c r="U31" s="453" t="n"/>
      <c r="V31" s="453" t="n"/>
      <c r="W31" s="453" t="n"/>
      <c r="X31" s="453" t="n"/>
      <c r="Y31" s="453" t="n"/>
      <c r="Z31" s="453" t="n"/>
      <c r="AA31" s="453" t="n"/>
      <c r="AB31" s="453" t="n"/>
      <c r="AC31" s="453" t="n"/>
      <c r="AD31" s="453" t="n"/>
      <c r="AE31" s="453" t="n"/>
    </row>
    <row r="32" ht="22.5" customHeight="1" s="414">
      <c r="A32" s="625" t="inlineStr">
        <is>
          <t>01-31.03.25</t>
        </is>
      </c>
      <c r="B32" s="656" t="inlineStr">
        <is>
          <t>Прямые визиты</t>
        </is>
      </c>
      <c r="C32" s="636" t="n">
        <v>0</v>
      </c>
      <c r="D32" s="637">
        <f>IFERROR(E32/$E$38,0)</f>
        <v/>
      </c>
      <c r="E32" s="638" t="n">
        <v>8</v>
      </c>
      <c r="F32" s="637">
        <f>IFERROR(G32/$G$38,0)</f>
        <v/>
      </c>
      <c r="G32" s="638" t="n">
        <v>3</v>
      </c>
      <c r="H32" s="639">
        <f>IFERROR(G32/E32,0)</f>
        <v/>
      </c>
      <c r="I32" s="635">
        <f>IFERROR(C32/E32,0)</f>
        <v/>
      </c>
      <c r="J32" s="640" t="n"/>
      <c r="K32" s="635">
        <f>IFERROR(C32/G32,0)</f>
        <v/>
      </c>
      <c r="L32" s="641" t="n"/>
      <c r="M32" s="642">
        <f>IFERROR(G32/E32,0)</f>
        <v/>
      </c>
      <c r="N32" s="643" t="n"/>
      <c r="O32" s="453" t="n"/>
      <c r="P32" s="453" t="n"/>
      <c r="Q32" s="453" t="n"/>
      <c r="R32" s="453" t="n"/>
      <c r="S32" s="453" t="n"/>
      <c r="T32" s="453" t="n"/>
      <c r="U32" s="453" t="n"/>
      <c r="V32" s="453" t="n"/>
      <c r="W32" s="453" t="n"/>
      <c r="X32" s="453" t="n"/>
      <c r="Y32" s="453" t="n"/>
      <c r="Z32" s="453" t="n"/>
      <c r="AA32" s="453" t="n"/>
      <c r="AB32" s="453" t="n"/>
      <c r="AC32" s="453" t="n"/>
      <c r="AD32" s="453" t="n"/>
      <c r="AE32" s="453" t="n"/>
    </row>
    <row r="33" ht="22.5" customHeight="1" s="414">
      <c r="A33" s="625" t="inlineStr">
        <is>
          <t>01-31.03.25</t>
        </is>
      </c>
      <c r="B33" s="655" t="inlineStr">
        <is>
          <t>Вебинары/Мероприятия</t>
        </is>
      </c>
      <c r="C33" s="636" t="n">
        <v>0</v>
      </c>
      <c r="D33" s="637">
        <f>IFERROR(E33/$E$38,0)</f>
        <v/>
      </c>
      <c r="E33" s="638" t="n">
        <v>2</v>
      </c>
      <c r="F33" s="637">
        <f>IFERROR(G33/$G$38,0)</f>
        <v/>
      </c>
      <c r="G33" s="638" t="n">
        <v>0</v>
      </c>
      <c r="H33" s="639">
        <f>IFERROR(G33/E33,0)</f>
        <v/>
      </c>
      <c r="I33" s="635">
        <f>IFERROR(C33/E33,0)</f>
        <v/>
      </c>
      <c r="J33" s="640" t="n"/>
      <c r="K33" s="635">
        <f>IFERROR(C33/G33,0)</f>
        <v/>
      </c>
      <c r="L33" s="641" t="n"/>
      <c r="M33" s="642">
        <f>IFERROR(G33/E33,0)</f>
        <v/>
      </c>
      <c r="N33" s="643" t="n"/>
      <c r="O33" s="453" t="n"/>
      <c r="P33" s="453" t="n"/>
      <c r="Q33" s="453" t="n"/>
      <c r="R33" s="453" t="n"/>
      <c r="S33" s="453" t="n"/>
      <c r="T33" s="453" t="n"/>
      <c r="U33" s="453" t="n"/>
      <c r="V33" s="453" t="n"/>
      <c r="W33" s="453" t="n"/>
      <c r="X33" s="453" t="n"/>
      <c r="Y33" s="453" t="n"/>
      <c r="Z33" s="453" t="n"/>
      <c r="AA33" s="453" t="n"/>
      <c r="AB33" s="453" t="n"/>
      <c r="AC33" s="453" t="n"/>
      <c r="AD33" s="453" t="n"/>
      <c r="AE33" s="453" t="n"/>
    </row>
    <row r="34" ht="22.5" customHeight="1" s="414">
      <c r="A34" s="625" t="inlineStr">
        <is>
          <t>01-31.03.25</t>
        </is>
      </c>
      <c r="B34" s="656" t="inlineStr">
        <is>
          <t>Рассылки по нашей базе</t>
        </is>
      </c>
      <c r="C34" s="636" t="n">
        <v>6800</v>
      </c>
      <c r="D34" s="637">
        <f>IFERROR(E34/$E$38,0)</f>
        <v/>
      </c>
      <c r="E34" s="638" t="n">
        <v>5</v>
      </c>
      <c r="F34" s="637">
        <f>IFERROR(G34/$G$38,0)</f>
        <v/>
      </c>
      <c r="G34" s="638" t="n">
        <v>0</v>
      </c>
      <c r="H34" s="639">
        <f>IFERROR(G34/E34,0)</f>
        <v/>
      </c>
      <c r="I34" s="635">
        <f>IFERROR(C34/E34,0)</f>
        <v/>
      </c>
      <c r="J34" s="640" t="n"/>
      <c r="K34" s="635">
        <f>IFERROR(C34/G34,0)</f>
        <v/>
      </c>
      <c r="L34" s="641" t="n"/>
      <c r="M34" s="642">
        <f>IFERROR(G34/E34,0)</f>
        <v/>
      </c>
      <c r="N34" s="643" t="n"/>
      <c r="O34" s="453" t="n"/>
      <c r="P34" s="453" t="n"/>
      <c r="Q34" s="453" t="n"/>
      <c r="R34" s="453" t="n"/>
      <c r="S34" s="453" t="n"/>
      <c r="T34" s="453" t="n"/>
      <c r="U34" s="453" t="n"/>
      <c r="V34" s="453" t="n"/>
      <c r="W34" s="453" t="n"/>
      <c r="X34" s="453" t="n"/>
      <c r="Y34" s="453" t="n"/>
      <c r="Z34" s="453" t="n"/>
      <c r="AA34" s="453" t="n"/>
      <c r="AB34" s="453" t="n"/>
      <c r="AC34" s="453" t="n"/>
      <c r="AD34" s="453" t="n"/>
      <c r="AE34" s="453" t="n"/>
    </row>
    <row r="35" ht="22.5" customHeight="1" s="414">
      <c r="A35" s="625" t="inlineStr">
        <is>
          <t>01-31.03.25</t>
        </is>
      </c>
      <c r="B35" s="655" t="inlineStr">
        <is>
          <t>Рассылки по холодной базе</t>
        </is>
      </c>
      <c r="C35" s="636" t="n">
        <v>29318</v>
      </c>
      <c r="D35" s="637">
        <f>IFERROR(E35/$E$38,0)</f>
        <v/>
      </c>
      <c r="E35" s="638" t="n">
        <v>3</v>
      </c>
      <c r="F35" s="637">
        <f>IFERROR(G35/$G$38,0)</f>
        <v/>
      </c>
      <c r="G35" s="638" t="n">
        <v>0</v>
      </c>
      <c r="H35" s="639">
        <f>IFERROR(G35/E35,0)</f>
        <v/>
      </c>
      <c r="I35" s="635">
        <f>IFERROR(C35/E35,0)</f>
        <v/>
      </c>
      <c r="J35" s="640" t="n"/>
      <c r="K35" s="635">
        <f>IFERROR(C35/G35,0)</f>
        <v/>
      </c>
      <c r="L35" s="641" t="n"/>
      <c r="M35" s="642">
        <f>IFERROR(G35/E35,0)</f>
        <v/>
      </c>
      <c r="N35" s="643" t="n"/>
      <c r="O35" s="453" t="n"/>
      <c r="P35" s="453" t="n"/>
      <c r="Q35" s="453" t="n"/>
      <c r="R35" s="453" t="n"/>
      <c r="S35" s="453" t="n"/>
      <c r="T35" s="453" t="n"/>
      <c r="U35" s="453" t="n"/>
      <c r="V35" s="453" t="n"/>
      <c r="W35" s="453" t="n"/>
      <c r="X35" s="453" t="n"/>
      <c r="Y35" s="453" t="n"/>
      <c r="Z35" s="453" t="n"/>
      <c r="AA35" s="453" t="n"/>
      <c r="AB35" s="453" t="n"/>
      <c r="AC35" s="453" t="n"/>
      <c r="AD35" s="453" t="n"/>
      <c r="AE35" s="453" t="n"/>
    </row>
    <row r="36" ht="22.5" customHeight="1" s="414">
      <c r="A36" s="625" t="inlineStr">
        <is>
          <t>01-31.03.25</t>
        </is>
      </c>
      <c r="B36" s="656" t="inlineStr">
        <is>
          <t>Рекомендации</t>
        </is>
      </c>
      <c r="C36" s="636" t="n">
        <v>0</v>
      </c>
      <c r="D36" s="637">
        <f>IFERROR(E36/$E$38,0)</f>
        <v/>
      </c>
      <c r="E36" s="638" t="n">
        <v>1</v>
      </c>
      <c r="F36" s="637">
        <f>IFERROR(G36/$G$38,0)</f>
        <v/>
      </c>
      <c r="G36" s="638" t="n">
        <v>1</v>
      </c>
      <c r="H36" s="639">
        <f>IFERROR(G36/E36,0)</f>
        <v/>
      </c>
      <c r="I36" s="635">
        <f>IFERROR(C36/E36,0)</f>
        <v/>
      </c>
      <c r="J36" s="640" t="n"/>
      <c r="K36" s="635">
        <f>IFERROR(C36/G36,0)</f>
        <v/>
      </c>
      <c r="L36" s="641" t="n"/>
      <c r="M36" s="642">
        <f>IFERROR(G36/E36,0)</f>
        <v/>
      </c>
      <c r="N36" s="643" t="n"/>
      <c r="O36" s="453" t="n"/>
      <c r="P36" s="453" t="n"/>
      <c r="Q36" s="453" t="n"/>
      <c r="R36" s="453" t="n"/>
      <c r="S36" s="453" t="n"/>
      <c r="T36" s="453" t="n"/>
      <c r="U36" s="453" t="n"/>
      <c r="V36" s="453" t="n"/>
      <c r="W36" s="453" t="n"/>
      <c r="X36" s="453" t="n"/>
      <c r="Y36" s="453" t="n"/>
      <c r="Z36" s="453" t="n"/>
      <c r="AA36" s="453" t="n"/>
      <c r="AB36" s="453" t="n"/>
      <c r="AC36" s="453" t="n"/>
      <c r="AD36" s="453" t="n"/>
      <c r="AE36" s="453" t="n"/>
    </row>
    <row r="37" ht="22.5" customHeight="1" s="414">
      <c r="A37" s="625" t="inlineStr">
        <is>
          <t>01-31.03.25</t>
        </is>
      </c>
      <c r="B37" s="655" t="inlineStr">
        <is>
          <t>Неизвестно</t>
        </is>
      </c>
      <c r="C37" s="636" t="n">
        <v>0</v>
      </c>
      <c r="D37" s="637">
        <f>IFERROR(E37/$E$38,0)</f>
        <v/>
      </c>
      <c r="E37" s="638" t="n">
        <v>1</v>
      </c>
      <c r="F37" s="637">
        <f>IFERROR(G37/$G$38,0)</f>
        <v/>
      </c>
      <c r="G37" s="638" t="n">
        <v>0</v>
      </c>
      <c r="H37" s="639">
        <f>IFERROR(G37/E37,0)</f>
        <v/>
      </c>
      <c r="I37" s="635">
        <f>IFERROR(C37/E37,0)</f>
        <v/>
      </c>
      <c r="J37" s="640" t="n"/>
      <c r="K37" s="635">
        <f>IFERROR(C37/G37,0)</f>
        <v/>
      </c>
      <c r="L37" s="641" t="n"/>
      <c r="M37" s="642">
        <f>IFERROR(G37/E37,0)</f>
        <v/>
      </c>
      <c r="N37" s="643" t="n"/>
      <c r="O37" s="453" t="n"/>
      <c r="P37" s="453" t="n"/>
      <c r="Q37" s="453" t="n"/>
      <c r="R37" s="453" t="n"/>
      <c r="S37" s="453" t="n"/>
      <c r="T37" s="453" t="n"/>
      <c r="U37" s="453" t="n"/>
      <c r="V37" s="453" t="n"/>
      <c r="W37" s="453" t="n"/>
      <c r="X37" s="453" t="n"/>
      <c r="Y37" s="453" t="n"/>
      <c r="Z37" s="453" t="n"/>
      <c r="AA37" s="453" t="n"/>
      <c r="AB37" s="453" t="n"/>
      <c r="AC37" s="453" t="n"/>
      <c r="AD37" s="453" t="n"/>
      <c r="AE37" s="453" t="n"/>
    </row>
    <row r="38" ht="22.5" customHeight="1" s="414">
      <c r="A38" s="660" t="inlineStr">
        <is>
          <t>TOTAL Март</t>
        </is>
      </c>
      <c r="B38" s="645" t="n"/>
      <c r="C38" s="646">
        <f>SUM(C26:C37)</f>
        <v/>
      </c>
      <c r="D38" s="647" t="n"/>
      <c r="E38" s="648">
        <f>SUM(E26:E37)</f>
        <v/>
      </c>
      <c r="F38" s="647" t="n"/>
      <c r="G38" s="648">
        <f>SUM(G26:G37)</f>
        <v/>
      </c>
      <c r="H38" s="649">
        <f>IFERROR(G38/E38,0)</f>
        <v/>
      </c>
      <c r="I38" s="650">
        <f>IFERROR(C38/E38,0)</f>
        <v/>
      </c>
      <c r="J38" s="650" t="n">
        <v>1045635</v>
      </c>
      <c r="K38" s="650">
        <f>IFERROR(C38/G38,0)</f>
        <v/>
      </c>
      <c r="L38" s="651">
        <f>IFERROR((C38+J38)/G38,0)</f>
        <v/>
      </c>
      <c r="M38" s="652">
        <f>IFERROR(G38/E38,0)</f>
        <v/>
      </c>
      <c r="N38" s="643" t="n"/>
      <c r="O38" s="453" t="n"/>
      <c r="P38" s="453" t="n"/>
      <c r="Q38" s="453" t="n"/>
      <c r="R38" s="453" t="n"/>
      <c r="S38" s="453" t="n"/>
      <c r="T38" s="453" t="n"/>
      <c r="U38" s="453" t="n"/>
      <c r="V38" s="453" t="n"/>
      <c r="W38" s="453" t="n"/>
      <c r="X38" s="453" t="n"/>
      <c r="Y38" s="453" t="n"/>
      <c r="Z38" s="453" t="n"/>
      <c r="AA38" s="453" t="n"/>
      <c r="AB38" s="453" t="n"/>
      <c r="AC38" s="453" t="n"/>
      <c r="AD38" s="453" t="n"/>
      <c r="AE38" s="453" t="n"/>
    </row>
    <row r="39" ht="22.5" customHeight="1" s="414">
      <c r="A39" s="661" t="n"/>
      <c r="B39" s="662" t="n"/>
      <c r="C39" s="663" t="n"/>
      <c r="D39" s="664" t="n"/>
      <c r="E39" s="659" t="n"/>
      <c r="F39" s="664" t="n"/>
      <c r="G39" s="659" t="n"/>
      <c r="H39" s="665" t="n"/>
      <c r="I39" s="640" t="n"/>
      <c r="J39" s="640" t="n"/>
      <c r="K39" s="640" t="n"/>
      <c r="L39" s="641" t="n"/>
      <c r="M39" s="666" t="n"/>
      <c r="N39" s="643" t="n"/>
      <c r="O39" s="453" t="n"/>
      <c r="P39" s="453" t="n"/>
      <c r="Q39" s="453" t="n"/>
      <c r="R39" s="453" t="n"/>
      <c r="S39" s="453" t="n"/>
      <c r="T39" s="453" t="n"/>
      <c r="U39" s="453" t="n"/>
      <c r="V39" s="453" t="n"/>
      <c r="W39" s="453" t="n"/>
      <c r="X39" s="453" t="n"/>
      <c r="Y39" s="453" t="n"/>
      <c r="Z39" s="453" t="n"/>
      <c r="AA39" s="453" t="n"/>
      <c r="AB39" s="453" t="n"/>
      <c r="AC39" s="453" t="n"/>
      <c r="AD39" s="453" t="n"/>
      <c r="AE39" s="453" t="n"/>
    </row>
    <row r="40" ht="22.5" customHeight="1" s="414">
      <c r="A40" s="667" t="inlineStr">
        <is>
          <t>1Q</t>
        </is>
      </c>
      <c r="B40" s="655" t="inlineStr">
        <is>
          <t>SEO</t>
        </is>
      </c>
      <c r="C40" s="668">
        <f>C2+C14+C26</f>
        <v/>
      </c>
      <c r="D40" s="637">
        <f>IFERROR(E40/$E$52,0)</f>
        <v/>
      </c>
      <c r="E40" s="669">
        <f>E2+E14+E26</f>
        <v/>
      </c>
      <c r="F40" s="637">
        <f>IFERROR(G40/$G$52,0)</f>
        <v/>
      </c>
      <c r="G40" s="638">
        <f>G2+G14+G26</f>
        <v/>
      </c>
      <c r="H40" s="670">
        <f>IFERROR(G40/E40,0)</f>
        <v/>
      </c>
      <c r="I40" s="671">
        <f>IFERROR(C40/E40,0)</f>
        <v/>
      </c>
      <c r="J40" s="672" t="n"/>
      <c r="K40" s="671">
        <f>IFERROR(C40/G40,0)</f>
        <v/>
      </c>
      <c r="L40" s="673" t="n"/>
      <c r="M40" s="674">
        <f>IFERROR(G40/E40,0)</f>
        <v/>
      </c>
      <c r="N40" s="643" t="n"/>
      <c r="O40" s="453" t="n"/>
      <c r="P40" s="453" t="n"/>
      <c r="Q40" s="453" t="n"/>
      <c r="R40" s="453" t="n"/>
      <c r="S40" s="453" t="n"/>
      <c r="T40" s="453" t="n"/>
      <c r="U40" s="453" t="n"/>
      <c r="V40" s="453" t="n"/>
      <c r="W40" s="453" t="n"/>
      <c r="X40" s="453" t="n"/>
      <c r="Y40" s="453" t="n"/>
      <c r="Z40" s="453" t="n"/>
      <c r="AA40" s="453" t="n"/>
      <c r="AB40" s="453" t="n"/>
      <c r="AC40" s="453" t="n"/>
      <c r="AD40" s="453" t="n"/>
      <c r="AE40" s="453" t="n"/>
    </row>
    <row r="41" ht="22.5" customHeight="1" s="414">
      <c r="A41" s="675" t="inlineStr">
        <is>
          <t>1Q</t>
        </is>
      </c>
      <c r="B41" s="676" t="inlineStr">
        <is>
          <t>Яндекс.Директ</t>
        </is>
      </c>
      <c r="C41" s="677">
        <f>C3+C15+C27</f>
        <v/>
      </c>
      <c r="D41" s="678">
        <f>IFERROR(E41/$E$52,0)</f>
        <v/>
      </c>
      <c r="E41" s="679">
        <f>E3+E15+E27</f>
        <v/>
      </c>
      <c r="F41" s="678">
        <f>IFERROR(G41/$G$52,0)</f>
        <v/>
      </c>
      <c r="G41" s="679">
        <f>G3+G15+G27</f>
        <v/>
      </c>
      <c r="H41" s="680">
        <f>IFERROR(G41/E41,0)</f>
        <v/>
      </c>
      <c r="I41" s="681">
        <f>IFERROR(C41/E41,0)</f>
        <v/>
      </c>
      <c r="J41" s="682" t="n"/>
      <c r="K41" s="681">
        <f>IFERROR(C41/G41,0)</f>
        <v/>
      </c>
      <c r="L41" s="683" t="n"/>
      <c r="M41" s="684">
        <f>IFERROR(G41/E41,0)</f>
        <v/>
      </c>
      <c r="N41" s="685" t="n"/>
      <c r="O41" s="848" t="n"/>
      <c r="P41" s="848" t="n"/>
      <c r="Q41" s="848" t="n"/>
      <c r="R41" s="848" t="n"/>
      <c r="S41" s="848" t="n"/>
      <c r="T41" s="848" t="n"/>
      <c r="U41" s="848" t="n"/>
      <c r="V41" s="848" t="n"/>
      <c r="W41" s="848" t="n"/>
      <c r="X41" s="848" t="n"/>
      <c r="Y41" s="848" t="n"/>
      <c r="Z41" s="848" t="n"/>
      <c r="AA41" s="848" t="n"/>
      <c r="AB41" s="848" t="n"/>
      <c r="AC41" s="848" t="n"/>
      <c r="AD41" s="848" t="n"/>
      <c r="AE41" s="848" t="n"/>
    </row>
    <row r="42" ht="22.5" customHeight="1" s="414">
      <c r="A42" s="667" t="inlineStr">
        <is>
          <t>1Q</t>
        </is>
      </c>
      <c r="B42" s="655" t="inlineStr">
        <is>
          <t>Наши площадки</t>
        </is>
      </c>
      <c r="C42" s="668">
        <f>C4+C16+C28</f>
        <v/>
      </c>
      <c r="D42" s="637">
        <f>IFERROR(E42/$E$52,0)</f>
        <v/>
      </c>
      <c r="E42" s="669">
        <f>E4+E16+E28</f>
        <v/>
      </c>
      <c r="F42" s="637">
        <f>IFERROR(G42/$G$52,0)</f>
        <v/>
      </c>
      <c r="G42" s="669">
        <f>G4+G16+G28</f>
        <v/>
      </c>
      <c r="H42" s="670">
        <f>IFERROR(G42/E42,0)</f>
        <v/>
      </c>
      <c r="I42" s="671">
        <f>IFERROR(C42/E42,0)</f>
        <v/>
      </c>
      <c r="J42" s="672" t="n"/>
      <c r="K42" s="671">
        <f>IFERROR(C42/G42,0)</f>
        <v/>
      </c>
      <c r="L42" s="673" t="n"/>
      <c r="M42" s="674">
        <f>IFERROR(G42/E42,0)</f>
        <v/>
      </c>
      <c r="N42" s="643" t="n"/>
      <c r="O42" s="453" t="n"/>
      <c r="P42" s="453" t="n"/>
      <c r="Q42" s="453" t="n"/>
      <c r="R42" s="453" t="n"/>
      <c r="S42" s="453" t="n"/>
      <c r="T42" s="453" t="n"/>
      <c r="U42" s="453" t="n"/>
      <c r="V42" s="453" t="n"/>
      <c r="W42" s="453" t="n"/>
      <c r="X42" s="453" t="n"/>
      <c r="Y42" s="453" t="n"/>
      <c r="Z42" s="453" t="n"/>
      <c r="AA42" s="453" t="n"/>
      <c r="AB42" s="453" t="n"/>
      <c r="AC42" s="453" t="n"/>
      <c r="AD42" s="453" t="n"/>
      <c r="AE42" s="453" t="n"/>
    </row>
    <row r="43" ht="22.5" customHeight="1" s="414">
      <c r="A43" s="675" t="inlineStr">
        <is>
          <t>1Q</t>
        </is>
      </c>
      <c r="B43" s="676" t="inlineStr">
        <is>
          <t>Внешние площадки</t>
        </is>
      </c>
      <c r="C43" s="677">
        <f>C5+C17+C29</f>
        <v/>
      </c>
      <c r="D43" s="678">
        <f>IFERROR(E43/$E$52,0)</f>
        <v/>
      </c>
      <c r="E43" s="679">
        <f>E5+E17+E29</f>
        <v/>
      </c>
      <c r="F43" s="678">
        <f>IFERROR(G43/$G$52,0)</f>
        <v/>
      </c>
      <c r="G43" s="679">
        <f>G5+G17+G29</f>
        <v/>
      </c>
      <c r="H43" s="680">
        <f>IFERROR(G43/E43,0)</f>
        <v/>
      </c>
      <c r="I43" s="681">
        <f>IFERROR(C43/E43,0)</f>
        <v/>
      </c>
      <c r="J43" s="682" t="n"/>
      <c r="K43" s="681">
        <f>IFERROR(C43/G43,0)</f>
        <v/>
      </c>
      <c r="L43" s="683" t="n"/>
      <c r="M43" s="684">
        <f>IFERROR(G43/E43,0)</f>
        <v/>
      </c>
      <c r="N43" s="685" t="n"/>
      <c r="O43" s="848" t="n"/>
      <c r="P43" s="848" t="n"/>
      <c r="Q43" s="848" t="n"/>
      <c r="R43" s="848" t="n"/>
      <c r="S43" s="848" t="n"/>
      <c r="T43" s="848" t="n"/>
      <c r="U43" s="848" t="n"/>
      <c r="V43" s="848" t="n"/>
      <c r="W43" s="848" t="n"/>
      <c r="X43" s="848" t="n"/>
      <c r="Y43" s="848" t="n"/>
      <c r="Z43" s="848" t="n"/>
      <c r="AA43" s="848" t="n"/>
      <c r="AB43" s="848" t="n"/>
      <c r="AC43" s="848" t="n"/>
      <c r="AD43" s="848" t="n"/>
      <c r="AE43" s="848" t="n"/>
    </row>
    <row r="44" outlineLevel="1" ht="22.5" customHeight="1" s="414">
      <c r="A44" s="667" t="inlineStr">
        <is>
          <t>1Q</t>
        </is>
      </c>
      <c r="B44" s="655" t="inlineStr">
        <is>
          <t>ВК контент</t>
        </is>
      </c>
      <c r="C44" s="668">
        <f>C6+C18+C30</f>
        <v/>
      </c>
      <c r="D44" s="637">
        <f>IFERROR(E44/$E$52,0)</f>
        <v/>
      </c>
      <c r="E44" s="669">
        <f>E6+E30</f>
        <v/>
      </c>
      <c r="F44" s="637">
        <f>IFERROR(G44/$G$52,0)</f>
        <v/>
      </c>
      <c r="G44" s="669" t="n">
        <v>0</v>
      </c>
      <c r="H44" s="670">
        <f>IFERROR(G44/E44,0)</f>
        <v/>
      </c>
      <c r="I44" s="671">
        <f>IFERROR(C44/E44,0)</f>
        <v/>
      </c>
      <c r="J44" s="672" t="n"/>
      <c r="K44" s="671">
        <f>IFERROR(C44/G44,0)</f>
        <v/>
      </c>
      <c r="L44" s="673" t="n"/>
      <c r="M44" s="674">
        <f>IFERROR(G44/E44,0)</f>
        <v/>
      </c>
      <c r="N44" s="643" t="n"/>
      <c r="O44" s="453" t="n"/>
      <c r="P44" s="453" t="n"/>
      <c r="Q44" s="453" t="n"/>
      <c r="R44" s="453" t="n"/>
      <c r="S44" s="453" t="n"/>
      <c r="T44" s="453" t="n"/>
      <c r="U44" s="453" t="n"/>
      <c r="V44" s="453" t="n"/>
      <c r="W44" s="453" t="n"/>
      <c r="X44" s="453" t="n"/>
      <c r="Y44" s="453" t="n"/>
      <c r="Z44" s="453" t="n"/>
      <c r="AA44" s="453" t="n"/>
      <c r="AB44" s="453" t="n"/>
      <c r="AC44" s="453" t="n"/>
      <c r="AD44" s="453" t="n"/>
      <c r="AE44" s="453" t="n"/>
    </row>
    <row r="45" outlineLevel="1" ht="22.5" customHeight="1" s="414">
      <c r="A45" s="675" t="inlineStr">
        <is>
          <t>1Q</t>
        </is>
      </c>
      <c r="B45" s="676" t="inlineStr">
        <is>
          <t>ВК лидген</t>
        </is>
      </c>
      <c r="C45" s="677">
        <f>C6+C18+C31</f>
        <v/>
      </c>
      <c r="D45" s="678">
        <f>IFERROR(E45/$E$52,0)</f>
        <v/>
      </c>
      <c r="E45" s="679">
        <f>E31+E18+E6</f>
        <v/>
      </c>
      <c r="F45" s="678">
        <f>IFERROR(G45/$G$52,0)</f>
        <v/>
      </c>
      <c r="G45" s="679">
        <f>G6+G18+G31</f>
        <v/>
      </c>
      <c r="H45" s="680">
        <f>IFERROR(G45/E45,0)</f>
        <v/>
      </c>
      <c r="I45" s="681">
        <f>IFERROR(C45/E45,0)</f>
        <v/>
      </c>
      <c r="J45" s="682" t="n"/>
      <c r="K45" s="681">
        <f>IFERROR(C45/G45,0)</f>
        <v/>
      </c>
      <c r="L45" s="683" t="n"/>
      <c r="M45" s="684">
        <f>IFERROR(G45/E45,0)</f>
        <v/>
      </c>
      <c r="N45" s="685" t="n"/>
      <c r="O45" s="848" t="n"/>
      <c r="P45" s="848" t="n"/>
      <c r="Q45" s="848" t="n"/>
      <c r="R45" s="848" t="n"/>
      <c r="S45" s="848" t="n"/>
      <c r="T45" s="848" t="n"/>
      <c r="U45" s="848" t="n"/>
      <c r="V45" s="848" t="n"/>
      <c r="W45" s="848" t="n"/>
      <c r="X45" s="848" t="n"/>
      <c r="Y45" s="848" t="n"/>
      <c r="Z45" s="848" t="n"/>
      <c r="AA45" s="848" t="n"/>
      <c r="AB45" s="848" t="n"/>
      <c r="AC45" s="848" t="n"/>
      <c r="AD45" s="848" t="n"/>
      <c r="AE45" s="848" t="n"/>
    </row>
    <row r="46" ht="22.5" customHeight="1" s="414">
      <c r="A46" s="667" t="inlineStr">
        <is>
          <t>1Q</t>
        </is>
      </c>
      <c r="B46" s="655" t="inlineStr">
        <is>
          <t>Прямые визиты</t>
        </is>
      </c>
      <c r="C46" s="668" t="n">
        <v>0</v>
      </c>
      <c r="D46" s="637">
        <f>IFERROR(E46/$E$52,0)</f>
        <v/>
      </c>
      <c r="E46" s="669">
        <f>E7+E19+E32</f>
        <v/>
      </c>
      <c r="F46" s="637">
        <f>IFERROR(G46/$G$52,0)</f>
        <v/>
      </c>
      <c r="G46" s="669">
        <f>G7+G19+G32</f>
        <v/>
      </c>
      <c r="H46" s="670">
        <f>IFERROR(G46/E46,0)</f>
        <v/>
      </c>
      <c r="I46" s="671">
        <f>IFERROR(C46/E46,0)</f>
        <v/>
      </c>
      <c r="J46" s="672" t="n"/>
      <c r="K46" s="671">
        <f>IFERROR(C46/G46,0)</f>
        <v/>
      </c>
      <c r="L46" s="673" t="n"/>
      <c r="M46" s="674">
        <f>IFERROR(G46/E46,0)</f>
        <v/>
      </c>
      <c r="N46" s="643" t="n"/>
      <c r="O46" s="453" t="n"/>
      <c r="P46" s="453" t="n"/>
      <c r="Q46" s="453" t="n"/>
      <c r="R46" s="453" t="n"/>
      <c r="S46" s="453" t="n"/>
      <c r="T46" s="453" t="n"/>
      <c r="U46" s="453" t="n"/>
      <c r="V46" s="453" t="n"/>
      <c r="W46" s="453" t="n"/>
      <c r="X46" s="453" t="n"/>
      <c r="Y46" s="453" t="n"/>
      <c r="Z46" s="453" t="n"/>
      <c r="AA46" s="453" t="n"/>
      <c r="AB46" s="453" t="n"/>
      <c r="AC46" s="453" t="n"/>
      <c r="AD46" s="453" t="n"/>
      <c r="AE46" s="453" t="n"/>
    </row>
    <row r="47" ht="22.5" customHeight="1" s="414">
      <c r="A47" s="675" t="inlineStr">
        <is>
          <t>1Q</t>
        </is>
      </c>
      <c r="B47" s="676" t="inlineStr">
        <is>
          <t>Вебинары/Мероприятия</t>
        </is>
      </c>
      <c r="C47" s="677">
        <f>C8+C20+C33</f>
        <v/>
      </c>
      <c r="D47" s="678">
        <f>IFERROR(E47/$E$52,0)</f>
        <v/>
      </c>
      <c r="E47" s="679">
        <f>E8+E20+E33</f>
        <v/>
      </c>
      <c r="F47" s="678">
        <f>IFERROR(G47/$G$52,0)</f>
        <v/>
      </c>
      <c r="G47" s="679">
        <f>G8+G20+G33</f>
        <v/>
      </c>
      <c r="H47" s="680">
        <f>IFERROR(G47/E47,0)</f>
        <v/>
      </c>
      <c r="I47" s="681">
        <f>IFERROR(C47/E47,0)</f>
        <v/>
      </c>
      <c r="J47" s="682" t="n"/>
      <c r="K47" s="681">
        <f>IFERROR(C47/G47,0)</f>
        <v/>
      </c>
      <c r="L47" s="683" t="n"/>
      <c r="M47" s="684">
        <f>IFERROR(G47/E47,0)</f>
        <v/>
      </c>
      <c r="N47" s="685" t="n"/>
      <c r="O47" s="848" t="n"/>
      <c r="P47" s="848" t="n"/>
      <c r="Q47" s="848" t="n"/>
      <c r="R47" s="848" t="n"/>
      <c r="S47" s="848" t="n"/>
      <c r="T47" s="848" t="n"/>
      <c r="U47" s="848" t="n"/>
      <c r="V47" s="848" t="n"/>
      <c r="W47" s="848" t="n"/>
      <c r="X47" s="848" t="n"/>
      <c r="Y47" s="848" t="n"/>
      <c r="Z47" s="848" t="n"/>
      <c r="AA47" s="848" t="n"/>
      <c r="AB47" s="848" t="n"/>
      <c r="AC47" s="848" t="n"/>
      <c r="AD47" s="848" t="n"/>
      <c r="AE47" s="848" t="n"/>
    </row>
    <row r="48" ht="22.5" customHeight="1" s="414">
      <c r="A48" s="667" t="inlineStr">
        <is>
          <t>1Q</t>
        </is>
      </c>
      <c r="B48" s="655" t="inlineStr">
        <is>
          <t>Рассылки по нашей базе</t>
        </is>
      </c>
      <c r="C48" s="668">
        <f>C10+C22+C34</f>
        <v/>
      </c>
      <c r="D48" s="637">
        <f>IFERROR(E48/$E$52,0)</f>
        <v/>
      </c>
      <c r="E48" s="669">
        <f>E9+E21+E34</f>
        <v/>
      </c>
      <c r="F48" s="637">
        <f>IFERROR(G48/$G$52,0)</f>
        <v/>
      </c>
      <c r="G48" s="669">
        <f>G9+G21+G34</f>
        <v/>
      </c>
      <c r="H48" s="670">
        <f>IFERROR(G48/E48,0)</f>
        <v/>
      </c>
      <c r="I48" s="671">
        <f>IFERROR(C48/E48,0)</f>
        <v/>
      </c>
      <c r="J48" s="672" t="n"/>
      <c r="K48" s="671">
        <f>IFERROR(C48/G48,0)</f>
        <v/>
      </c>
      <c r="L48" s="673" t="n"/>
      <c r="M48" s="674">
        <f>IFERROR(G48/E48,0)</f>
        <v/>
      </c>
      <c r="N48" s="643" t="n"/>
      <c r="O48" s="453" t="n"/>
      <c r="P48" s="453" t="n"/>
      <c r="Q48" s="453" t="n"/>
      <c r="R48" s="453" t="n"/>
      <c r="S48" s="453" t="n"/>
      <c r="T48" s="453" t="n"/>
      <c r="U48" s="453" t="n"/>
      <c r="V48" s="453" t="n"/>
      <c r="W48" s="453" t="n"/>
      <c r="X48" s="453" t="n"/>
      <c r="Y48" s="453" t="n"/>
      <c r="Z48" s="453" t="n"/>
      <c r="AA48" s="453" t="n"/>
      <c r="AB48" s="453" t="n"/>
      <c r="AC48" s="453" t="n"/>
      <c r="AD48" s="453" t="n"/>
      <c r="AE48" s="453" t="n"/>
    </row>
    <row r="49" ht="22.5" customHeight="1" s="414">
      <c r="A49" s="675" t="inlineStr">
        <is>
          <t>1Q</t>
        </is>
      </c>
      <c r="B49" s="676" t="inlineStr">
        <is>
          <t>Рассылки по холодной базе</t>
        </is>
      </c>
      <c r="C49" s="677">
        <f>C11+C23+C35</f>
        <v/>
      </c>
      <c r="D49" s="678">
        <f>IFERROR(E49/$E$52,0)</f>
        <v/>
      </c>
      <c r="E49" s="679">
        <f>E10+E22+E35</f>
        <v/>
      </c>
      <c r="F49" s="678">
        <f>IFERROR(G49/$G$52,0)</f>
        <v/>
      </c>
      <c r="G49" s="679">
        <f>G10+G22+G35</f>
        <v/>
      </c>
      <c r="H49" s="680">
        <f>IFERROR(G49/E49,0)</f>
        <v/>
      </c>
      <c r="I49" s="681">
        <f>IFERROR(C49/E49,0)</f>
        <v/>
      </c>
      <c r="J49" s="682" t="n"/>
      <c r="K49" s="681">
        <f>IFERROR(C49/G49,0)</f>
        <v/>
      </c>
      <c r="L49" s="683" t="n"/>
      <c r="M49" s="684">
        <f>IFERROR(G49/E49,0)</f>
        <v/>
      </c>
      <c r="N49" s="685" t="n"/>
      <c r="O49" s="848" t="n"/>
      <c r="P49" s="848" t="n"/>
      <c r="Q49" s="848" t="n"/>
      <c r="R49" s="848" t="n"/>
      <c r="S49" s="848" t="n"/>
      <c r="T49" s="848" t="n"/>
      <c r="U49" s="848" t="n"/>
      <c r="V49" s="848" t="n"/>
      <c r="W49" s="848" t="n"/>
      <c r="X49" s="848" t="n"/>
      <c r="Y49" s="848" t="n"/>
      <c r="Z49" s="848" t="n"/>
      <c r="AA49" s="848" t="n"/>
      <c r="AB49" s="848" t="n"/>
      <c r="AC49" s="848" t="n"/>
      <c r="AD49" s="848" t="n"/>
      <c r="AE49" s="848" t="n"/>
    </row>
    <row r="50" ht="22.5" customHeight="1" s="414">
      <c r="A50" s="667" t="inlineStr">
        <is>
          <t>1Q</t>
        </is>
      </c>
      <c r="B50" s="655" t="inlineStr">
        <is>
          <t>Рекомендации</t>
        </is>
      </c>
      <c r="C50" s="668">
        <f>C12+C24+C36</f>
        <v/>
      </c>
      <c r="D50" s="637">
        <f>IFERROR(E50/$E$52,0)</f>
        <v/>
      </c>
      <c r="E50" s="669">
        <f>E11+E23+E36</f>
        <v/>
      </c>
      <c r="F50" s="637">
        <f>IFERROR(G50/$G$52,0)</f>
        <v/>
      </c>
      <c r="G50" s="669">
        <f>G11+G23+G36</f>
        <v/>
      </c>
      <c r="H50" s="670">
        <f>IFERROR(G50/E50,0)</f>
        <v/>
      </c>
      <c r="I50" s="671">
        <f>IFERROR(C50/E50,0)</f>
        <v/>
      </c>
      <c r="J50" s="672" t="n"/>
      <c r="K50" s="671">
        <f>IFERROR(C50/G50,0)</f>
        <v/>
      </c>
      <c r="L50" s="673" t="n"/>
      <c r="M50" s="674">
        <f>IFERROR(G50/E50,0)</f>
        <v/>
      </c>
      <c r="N50" s="643" t="n"/>
      <c r="O50" s="453" t="n"/>
      <c r="P50" s="453" t="n"/>
      <c r="Q50" s="453" t="n"/>
      <c r="R50" s="453" t="n"/>
      <c r="S50" s="453" t="n"/>
      <c r="T50" s="453" t="n"/>
      <c r="U50" s="453" t="n"/>
      <c r="V50" s="453" t="n"/>
      <c r="W50" s="453" t="n"/>
      <c r="X50" s="453" t="n"/>
      <c r="Y50" s="453" t="n"/>
      <c r="Z50" s="453" t="n"/>
      <c r="AA50" s="453" t="n"/>
      <c r="AB50" s="453" t="n"/>
      <c r="AC50" s="453" t="n"/>
      <c r="AD50" s="453" t="n"/>
      <c r="AE50" s="453" t="n"/>
    </row>
    <row r="51" ht="22.5" customHeight="1" s="414">
      <c r="A51" s="675" t="inlineStr">
        <is>
          <t>1Q</t>
        </is>
      </c>
      <c r="B51" s="676" t="inlineStr">
        <is>
          <t>Неизвестно</t>
        </is>
      </c>
      <c r="C51" s="677">
        <f>0</f>
        <v/>
      </c>
      <c r="D51" s="678">
        <f>IFERROR(E51/$E$52,0)</f>
        <v/>
      </c>
      <c r="E51" s="679">
        <f>E12+E24+E37</f>
        <v/>
      </c>
      <c r="F51" s="678">
        <f>IFERROR(G51/$G$52,0)</f>
        <v/>
      </c>
      <c r="G51" s="679">
        <f>G12+G24+G37</f>
        <v/>
      </c>
      <c r="H51" s="680">
        <f>IFERROR(G51/E51,0)</f>
        <v/>
      </c>
      <c r="I51" s="681">
        <f>IFERROR(C51/E51,0)</f>
        <v/>
      </c>
      <c r="J51" s="682" t="n"/>
      <c r="K51" s="681">
        <f>IFERROR(C51/G51,0)</f>
        <v/>
      </c>
      <c r="L51" s="683" t="n"/>
      <c r="M51" s="684">
        <f>IFERROR(G51/E51,0)</f>
        <v/>
      </c>
      <c r="N51" s="685" t="n"/>
      <c r="O51" s="848" t="n"/>
      <c r="P51" s="848" t="n"/>
      <c r="Q51" s="848" t="n"/>
      <c r="R51" s="848" t="n"/>
      <c r="S51" s="848" t="n"/>
      <c r="T51" s="848" t="n"/>
      <c r="U51" s="848" t="n"/>
      <c r="V51" s="848" t="n"/>
      <c r="W51" s="848" t="n"/>
      <c r="X51" s="848" t="n"/>
      <c r="Y51" s="848" t="n"/>
      <c r="Z51" s="848" t="n"/>
      <c r="AA51" s="848" t="n"/>
      <c r="AB51" s="848" t="n"/>
      <c r="AC51" s="848" t="n"/>
      <c r="AD51" s="848" t="n"/>
      <c r="AE51" s="848" t="n"/>
    </row>
    <row r="52" ht="22.5" customHeight="1" s="414">
      <c r="A52" s="686" t="inlineStr">
        <is>
          <t>TOTAL 1Q</t>
        </is>
      </c>
      <c r="B52" s="687" t="n"/>
      <c r="C52" s="688">
        <f>C38+C25+C13</f>
        <v/>
      </c>
      <c r="D52" s="689" t="n"/>
      <c r="E52" s="690">
        <f>E38+E25+E13</f>
        <v/>
      </c>
      <c r="F52" s="689" t="n"/>
      <c r="G52" s="690">
        <f>G38+G25+G13</f>
        <v/>
      </c>
      <c r="H52" s="691">
        <f>IFERROR(G52/E52,0)</f>
        <v/>
      </c>
      <c r="I52" s="692">
        <f>IFERROR(C52/E52,0)</f>
        <v/>
      </c>
      <c r="J52" s="693" t="n"/>
      <c r="K52" s="692">
        <f>IFERROR(C52/G52,0)</f>
        <v/>
      </c>
      <c r="L52" s="694" t="n"/>
      <c r="M52" s="695">
        <f>IFERROR(G52/E52,0)</f>
        <v/>
      </c>
      <c r="N52" s="643" t="n"/>
      <c r="O52" s="453" t="n"/>
      <c r="P52" s="453" t="n"/>
      <c r="Q52" s="453" t="n"/>
      <c r="R52" s="453" t="n"/>
      <c r="S52" s="453" t="n"/>
      <c r="T52" s="453" t="n"/>
      <c r="U52" s="453" t="n"/>
      <c r="V52" s="453" t="n"/>
      <c r="W52" s="453" t="n"/>
      <c r="X52" s="453" t="n"/>
      <c r="Y52" s="453" t="n"/>
      <c r="Z52" s="453" t="n"/>
      <c r="AA52" s="453" t="n"/>
      <c r="AB52" s="453" t="n"/>
      <c r="AC52" s="453" t="n"/>
      <c r="AD52" s="453" t="n"/>
      <c r="AE52" s="453" t="n"/>
    </row>
    <row r="53" ht="22.5" customHeight="1" s="414">
      <c r="A53" s="661" t="n"/>
      <c r="B53" s="662" t="n"/>
      <c r="C53" s="663" t="n"/>
      <c r="D53" s="664" t="n"/>
      <c r="E53" s="659" t="n"/>
      <c r="F53" s="664" t="n"/>
      <c r="G53" s="659" t="n"/>
      <c r="H53" s="665" t="n"/>
      <c r="I53" s="640" t="n"/>
      <c r="J53" s="640" t="n"/>
      <c r="K53" s="640" t="n"/>
      <c r="L53" s="641" t="n"/>
      <c r="M53" s="666" t="n"/>
      <c r="N53" s="643" t="n"/>
      <c r="O53" s="453" t="n"/>
      <c r="P53" s="453" t="n"/>
      <c r="Q53" s="453" t="n"/>
      <c r="R53" s="453" t="n"/>
      <c r="S53" s="453" t="n"/>
      <c r="T53" s="453" t="n"/>
      <c r="U53" s="453" t="n"/>
      <c r="V53" s="453" t="n"/>
      <c r="W53" s="453" t="n"/>
      <c r="X53" s="453" t="n"/>
      <c r="Y53" s="453" t="n"/>
      <c r="Z53" s="453" t="n"/>
      <c r="AA53" s="453" t="n"/>
      <c r="AB53" s="453" t="n"/>
      <c r="AC53" s="453" t="n"/>
      <c r="AD53" s="453" t="n"/>
      <c r="AE53" s="453" t="n"/>
    </row>
    <row r="54" ht="22.5" customHeight="1" s="414">
      <c r="A54" s="625" t="inlineStr">
        <is>
          <t>01-30.04.25</t>
        </is>
      </c>
      <c r="B54" s="655" t="inlineStr">
        <is>
          <t>SEO</t>
        </is>
      </c>
      <c r="C54" s="636" t="n">
        <v>0</v>
      </c>
      <c r="D54" s="637">
        <f>IFERROR(E54/$E$66,0)</f>
        <v/>
      </c>
      <c r="E54" s="638" t="n">
        <v>26</v>
      </c>
      <c r="F54" s="637">
        <f>IFERROR(G54/$G$66,0)</f>
        <v/>
      </c>
      <c r="G54" s="638" t="n">
        <v>13</v>
      </c>
      <c r="H54" s="639">
        <f>IFERROR(G54/E54,0)</f>
        <v/>
      </c>
      <c r="I54" s="635">
        <f>IFERROR(C54/E54,0)</f>
        <v/>
      </c>
      <c r="J54" s="640" t="n"/>
      <c r="K54" s="635">
        <f>IFERROR(C54/G54,0)</f>
        <v/>
      </c>
      <c r="L54" s="641" t="n"/>
      <c r="M54" s="642">
        <f>IFERROR(G54/E54,0)</f>
        <v/>
      </c>
      <c r="N54" s="643" t="n"/>
      <c r="O54" s="453" t="n"/>
      <c r="P54" s="453" t="n"/>
      <c r="Q54" s="453" t="n"/>
      <c r="R54" s="453" t="n"/>
      <c r="S54" s="453" t="n"/>
      <c r="T54" s="453" t="n"/>
      <c r="U54" s="453" t="n"/>
      <c r="V54" s="453" t="n"/>
      <c r="W54" s="453" t="n"/>
      <c r="X54" s="453" t="n"/>
      <c r="Y54" s="453" t="n"/>
      <c r="Z54" s="453" t="n"/>
      <c r="AA54" s="453" t="n"/>
      <c r="AB54" s="453" t="n"/>
      <c r="AC54" s="453" t="n"/>
      <c r="AD54" s="453" t="n"/>
      <c r="AE54" s="453" t="n"/>
    </row>
    <row r="55" ht="22.5" customHeight="1" s="414">
      <c r="A55" s="625" t="inlineStr">
        <is>
          <t>01-30.04.25</t>
        </is>
      </c>
      <c r="B55" s="656" t="inlineStr">
        <is>
          <t>Яндекс.Директ</t>
        </is>
      </c>
      <c r="C55" s="636" t="n">
        <v>473641</v>
      </c>
      <c r="D55" s="637">
        <f>IFERROR(E55/$E$66,0)</f>
        <v/>
      </c>
      <c r="E55" s="638" t="n">
        <v>38</v>
      </c>
      <c r="F55" s="637">
        <f>IFERROR(G55/$G$66,0)</f>
        <v/>
      </c>
      <c r="G55" s="638" t="n">
        <v>10</v>
      </c>
      <c r="H55" s="639">
        <f>IFERROR(G55/E55,0)</f>
        <v/>
      </c>
      <c r="I55" s="635">
        <f>IFERROR(C55/E55,0)</f>
        <v/>
      </c>
      <c r="J55" s="657" t="n"/>
      <c r="K55" s="658">
        <f>IFERROR(C55/G55,0)</f>
        <v/>
      </c>
      <c r="L55" s="641" t="n"/>
      <c r="M55" s="642">
        <f>IFERROR(G55/E55,0)</f>
        <v/>
      </c>
      <c r="N55" s="643" t="n"/>
      <c r="O55" s="453" t="n"/>
      <c r="P55" s="453" t="n"/>
      <c r="Q55" s="453" t="n"/>
      <c r="R55" s="453" t="n"/>
      <c r="S55" s="453" t="n"/>
      <c r="T55" s="453" t="n"/>
      <c r="U55" s="453" t="n"/>
      <c r="V55" s="453" t="n"/>
      <c r="W55" s="453" t="n"/>
      <c r="X55" s="453" t="n"/>
      <c r="Y55" s="453" t="n"/>
      <c r="Z55" s="453" t="n"/>
      <c r="AA55" s="453" t="n"/>
      <c r="AB55" s="453" t="n"/>
      <c r="AC55" s="453" t="n"/>
      <c r="AD55" s="453" t="n"/>
      <c r="AE55" s="453" t="n"/>
    </row>
    <row r="56" ht="22.5" customHeight="1" s="414">
      <c r="A56" s="625" t="inlineStr">
        <is>
          <t>01-30.04.25</t>
        </is>
      </c>
      <c r="B56" s="655" t="inlineStr">
        <is>
          <t>Наши площадки</t>
        </is>
      </c>
      <c r="C56" s="636" t="n">
        <v>0</v>
      </c>
      <c r="D56" s="637">
        <f>IFERROR(E56/$E$66,0)</f>
        <v/>
      </c>
      <c r="E56" s="638" t="n">
        <v>0</v>
      </c>
      <c r="F56" s="637">
        <f>IFERROR(G56/$G$66,0)</f>
        <v/>
      </c>
      <c r="G56" s="638" t="n">
        <v>0</v>
      </c>
      <c r="H56" s="639">
        <f>IFERROR(G56/E56,0)</f>
        <v/>
      </c>
      <c r="I56" s="635">
        <f>IFERROR(C56/E56,0)</f>
        <v/>
      </c>
      <c r="J56" s="640" t="n"/>
      <c r="K56" s="635">
        <f>IFERROR(C56/G56,0)</f>
        <v/>
      </c>
      <c r="L56" s="641" t="n"/>
      <c r="M56" s="642">
        <f>IFERROR(G56/E56,0)</f>
        <v/>
      </c>
      <c r="N56" s="643" t="n"/>
      <c r="O56" s="453" t="n"/>
      <c r="P56" s="453" t="n"/>
      <c r="Q56" s="453" t="n"/>
      <c r="R56" s="453" t="n"/>
      <c r="S56" s="453" t="n"/>
      <c r="T56" s="453" t="n"/>
      <c r="U56" s="453" t="n"/>
      <c r="V56" s="453" t="n"/>
      <c r="W56" s="453" t="n"/>
      <c r="X56" s="453" t="n"/>
      <c r="Y56" s="453" t="n"/>
      <c r="Z56" s="453" t="n"/>
      <c r="AA56" s="453" t="n"/>
      <c r="AB56" s="453" t="n"/>
      <c r="AC56" s="453" t="n"/>
      <c r="AD56" s="453" t="n"/>
      <c r="AE56" s="453" t="n"/>
    </row>
    <row r="57" ht="22.5" customHeight="1" s="414">
      <c r="A57" s="625" t="inlineStr">
        <is>
          <t>01-30.04.25</t>
        </is>
      </c>
      <c r="B57" s="656" t="inlineStr">
        <is>
          <t>Внешние площадки</t>
        </is>
      </c>
      <c r="C57" s="636" t="n">
        <v>0</v>
      </c>
      <c r="D57" s="637">
        <f>IFERROR(E57/$E$66,0)</f>
        <v/>
      </c>
      <c r="E57" s="638" t="n">
        <v>9</v>
      </c>
      <c r="F57" s="637">
        <f>IFERROR(G57/$G$66,0)</f>
        <v/>
      </c>
      <c r="G57" s="638" t="n">
        <v>4</v>
      </c>
      <c r="H57" s="639">
        <f>IFERROR(G57/E57,0)</f>
        <v/>
      </c>
      <c r="I57" s="635">
        <f>IFERROR(C57/E57,0)</f>
        <v/>
      </c>
      <c r="J57" s="640" t="n"/>
      <c r="K57" s="635">
        <f>IFERROR(C57/G57,0)</f>
        <v/>
      </c>
      <c r="L57" s="641" t="n"/>
      <c r="M57" s="642">
        <f>IFERROR(G57/E57,0)</f>
        <v/>
      </c>
      <c r="N57" s="643" t="n"/>
      <c r="O57" s="453" t="n"/>
      <c r="P57" s="453" t="n"/>
      <c r="Q57" s="453" t="n"/>
      <c r="R57" s="453" t="n"/>
      <c r="S57" s="453" t="n"/>
      <c r="T57" s="453" t="n"/>
      <c r="U57" s="453" t="n"/>
      <c r="V57" s="453" t="n"/>
      <c r="W57" s="453" t="n"/>
      <c r="X57" s="453" t="n"/>
      <c r="Y57" s="453" t="n"/>
      <c r="Z57" s="453" t="n"/>
      <c r="AA57" s="453" t="n"/>
      <c r="AB57" s="453" t="n"/>
      <c r="AC57" s="453" t="n"/>
      <c r="AD57" s="453" t="n"/>
      <c r="AE57" s="453" t="n"/>
    </row>
    <row r="58" ht="22.5" customHeight="1" s="414">
      <c r="A58" s="625" t="inlineStr">
        <is>
          <t>01-30.04.25</t>
        </is>
      </c>
      <c r="B58" s="655" t="inlineStr">
        <is>
          <t>ВК контент</t>
        </is>
      </c>
      <c r="C58" s="636" t="n">
        <v>68300</v>
      </c>
      <c r="D58" s="637">
        <f>IFERROR(E58/$E$66,0)</f>
        <v/>
      </c>
      <c r="E58" s="696" t="n"/>
      <c r="F58" s="637">
        <f>IFERROR(G58/$G$66,0)</f>
        <v/>
      </c>
      <c r="G58" s="659" t="n"/>
      <c r="H58" s="639">
        <f>IFERROR(G58/E58,0)</f>
        <v/>
      </c>
      <c r="I58" s="635">
        <f>IFERROR(C58/E58,0)</f>
        <v/>
      </c>
      <c r="J58" s="640" t="n"/>
      <c r="K58" s="635">
        <f>IFERROR(C58/G58,0)</f>
        <v/>
      </c>
      <c r="L58" s="641" t="n"/>
      <c r="M58" s="642">
        <f>IFERROR(G58/E58,0)</f>
        <v/>
      </c>
      <c r="N58" s="643" t="n"/>
      <c r="O58" s="453" t="n"/>
      <c r="P58" s="453" t="n"/>
      <c r="Q58" s="453" t="n"/>
      <c r="R58" s="453" t="n"/>
      <c r="S58" s="453" t="n"/>
      <c r="T58" s="453" t="n"/>
      <c r="U58" s="453" t="n"/>
      <c r="V58" s="453" t="n"/>
      <c r="W58" s="453" t="n"/>
      <c r="X58" s="453" t="n"/>
      <c r="Y58" s="453" t="n"/>
      <c r="Z58" s="453" t="n"/>
      <c r="AA58" s="453" t="n"/>
      <c r="AB58" s="453" t="n"/>
      <c r="AC58" s="453" t="n"/>
      <c r="AD58" s="453" t="n"/>
      <c r="AE58" s="453" t="n"/>
    </row>
    <row r="59" ht="22.5" customHeight="1" s="414">
      <c r="A59" s="625" t="inlineStr">
        <is>
          <t>01-30.04.25</t>
        </is>
      </c>
      <c r="B59" s="655" t="inlineStr">
        <is>
          <t>ВК лидген</t>
        </is>
      </c>
      <c r="C59" s="636">
        <f>150000-C58</f>
        <v/>
      </c>
      <c r="D59" s="637">
        <f>IFERROR(E59/$E$66,0)</f>
        <v/>
      </c>
      <c r="E59" s="638" t="n">
        <v>9</v>
      </c>
      <c r="F59" s="637">
        <f>IFERROR(G59/$G$66,0)</f>
        <v/>
      </c>
      <c r="G59" s="638" t="n">
        <v>0</v>
      </c>
      <c r="H59" s="639">
        <f>IFERROR(G59/E59,0)</f>
        <v/>
      </c>
      <c r="I59" s="635">
        <f>IFERROR(C59/E59,0)</f>
        <v/>
      </c>
      <c r="J59" s="640" t="n"/>
      <c r="K59" s="635">
        <f>IFERROR(C59/G59,0)</f>
        <v/>
      </c>
      <c r="L59" s="641" t="n"/>
      <c r="M59" s="642">
        <f>IFERROR(G59/E59,0)</f>
        <v/>
      </c>
      <c r="N59" s="643" t="n"/>
      <c r="O59" s="453" t="n"/>
      <c r="P59" s="453" t="n"/>
      <c r="Q59" s="453" t="n"/>
      <c r="R59" s="453" t="n"/>
      <c r="S59" s="453" t="n"/>
      <c r="T59" s="453" t="n"/>
      <c r="U59" s="453" t="n"/>
      <c r="V59" s="453" t="n"/>
      <c r="W59" s="453" t="n"/>
      <c r="X59" s="453" t="n"/>
      <c r="Y59" s="453" t="n"/>
      <c r="Z59" s="453" t="n"/>
      <c r="AA59" s="453" t="n"/>
      <c r="AB59" s="453" t="n"/>
      <c r="AC59" s="453" t="n"/>
      <c r="AD59" s="453" t="n"/>
      <c r="AE59" s="453" t="n"/>
    </row>
    <row r="60" ht="22.5" customHeight="1" s="414">
      <c r="A60" s="625" t="inlineStr">
        <is>
          <t>01-30.04.25</t>
        </is>
      </c>
      <c r="B60" s="656" t="inlineStr">
        <is>
          <t>Прямые визиты</t>
        </is>
      </c>
      <c r="C60" s="636" t="n">
        <v>0</v>
      </c>
      <c r="D60" s="637">
        <f>IFERROR(E60/$E$66,0)</f>
        <v/>
      </c>
      <c r="E60" s="638" t="n">
        <v>20</v>
      </c>
      <c r="F60" s="637">
        <f>IFERROR(G60/$G$66,0)</f>
        <v/>
      </c>
      <c r="G60" s="638" t="n">
        <v>11</v>
      </c>
      <c r="H60" s="639">
        <f>IFERROR(G60/E60,0)</f>
        <v/>
      </c>
      <c r="I60" s="635">
        <f>IFERROR(C60/E60,0)</f>
        <v/>
      </c>
      <c r="J60" s="640" t="n"/>
      <c r="K60" s="635">
        <f>IFERROR(C60/G60,0)</f>
        <v/>
      </c>
      <c r="L60" s="641" t="n"/>
      <c r="M60" s="642">
        <f>IFERROR(G60/E60,0)</f>
        <v/>
      </c>
      <c r="N60" s="643" t="n"/>
      <c r="O60" s="453" t="n"/>
      <c r="P60" s="453" t="n"/>
      <c r="Q60" s="453" t="n"/>
      <c r="R60" s="453" t="n"/>
      <c r="S60" s="453" t="n"/>
      <c r="T60" s="453" t="n"/>
      <c r="U60" s="453" t="n"/>
      <c r="V60" s="453" t="n"/>
      <c r="W60" s="453" t="n"/>
      <c r="X60" s="453" t="n"/>
      <c r="Y60" s="453" t="n"/>
      <c r="Z60" s="453" t="n"/>
      <c r="AA60" s="453" t="n"/>
      <c r="AB60" s="453" t="n"/>
      <c r="AC60" s="453" t="n"/>
      <c r="AD60" s="453" t="n"/>
      <c r="AE60" s="453" t="n"/>
    </row>
    <row r="61" ht="22.5" customHeight="1" s="414">
      <c r="A61" s="625" t="inlineStr">
        <is>
          <t>01-30.04.25</t>
        </is>
      </c>
      <c r="B61" s="655" t="inlineStr">
        <is>
          <t>Вебинары/Мероприятия</t>
        </is>
      </c>
      <c r="C61" s="636" t="n">
        <v>0</v>
      </c>
      <c r="D61" s="637">
        <f>IFERROR(E61/$E$66,0)</f>
        <v/>
      </c>
      <c r="E61" s="638" t="n">
        <v>2</v>
      </c>
      <c r="F61" s="637">
        <f>IFERROR(G61/$G$66,0)</f>
        <v/>
      </c>
      <c r="G61" s="638" t="n">
        <v>2</v>
      </c>
      <c r="H61" s="639">
        <f>IFERROR(G61/E61,0)</f>
        <v/>
      </c>
      <c r="I61" s="635">
        <f>IFERROR(C61/E61,0)</f>
        <v/>
      </c>
      <c r="J61" s="640" t="n"/>
      <c r="K61" s="635">
        <f>IFERROR(C61/G61,0)</f>
        <v/>
      </c>
      <c r="L61" s="641" t="n"/>
      <c r="M61" s="642">
        <f>IFERROR(G61/E61,0)</f>
        <v/>
      </c>
      <c r="N61" s="643" t="n"/>
      <c r="O61" s="453" t="n"/>
      <c r="P61" s="453" t="n"/>
      <c r="Q61" s="453" t="n"/>
      <c r="R61" s="453" t="n"/>
      <c r="S61" s="453" t="n"/>
      <c r="T61" s="453" t="n"/>
      <c r="U61" s="453" t="n"/>
      <c r="V61" s="453" t="n"/>
      <c r="W61" s="453" t="n"/>
      <c r="X61" s="453" t="n"/>
      <c r="Y61" s="453" t="n"/>
      <c r="Z61" s="453" t="n"/>
      <c r="AA61" s="453" t="n"/>
      <c r="AB61" s="453" t="n"/>
      <c r="AC61" s="453" t="n"/>
      <c r="AD61" s="453" t="n"/>
      <c r="AE61" s="453" t="n"/>
    </row>
    <row r="62" ht="22.5" customHeight="1" s="414">
      <c r="A62" s="625" t="inlineStr">
        <is>
          <t>01-30.04.25</t>
        </is>
      </c>
      <c r="B62" s="656" t="inlineStr">
        <is>
          <t>Рассылки по нашей базе</t>
        </is>
      </c>
      <c r="C62" s="636" t="n">
        <v>6800</v>
      </c>
      <c r="D62" s="637">
        <f>IFERROR(E62/$E$66,0)</f>
        <v/>
      </c>
      <c r="E62" s="638" t="n">
        <v>33</v>
      </c>
      <c r="F62" s="637">
        <f>IFERROR(G62/$G$66,0)</f>
        <v/>
      </c>
      <c r="G62" s="638" t="n">
        <v>8</v>
      </c>
      <c r="H62" s="639">
        <f>IFERROR(G62/E62,0)</f>
        <v/>
      </c>
      <c r="I62" s="635">
        <f>IFERROR(C62/E62,0)</f>
        <v/>
      </c>
      <c r="J62" s="640" t="n"/>
      <c r="K62" s="635">
        <f>IFERROR(C62/G62,0)</f>
        <v/>
      </c>
      <c r="L62" s="641" t="n"/>
      <c r="M62" s="642">
        <f>IFERROR(G62/E62,0)</f>
        <v/>
      </c>
      <c r="N62" s="643" t="n"/>
      <c r="O62" s="453" t="n"/>
      <c r="P62" s="453" t="n"/>
      <c r="Q62" s="453" t="n"/>
      <c r="R62" s="453" t="n"/>
      <c r="S62" s="453" t="n"/>
      <c r="T62" s="453" t="n"/>
      <c r="U62" s="453" t="n"/>
      <c r="V62" s="453" t="n"/>
      <c r="W62" s="453" t="n"/>
      <c r="X62" s="453" t="n"/>
      <c r="Y62" s="453" t="n"/>
      <c r="Z62" s="453" t="n"/>
      <c r="AA62" s="453" t="n"/>
      <c r="AB62" s="453" t="n"/>
      <c r="AC62" s="453" t="n"/>
      <c r="AD62" s="453" t="n"/>
      <c r="AE62" s="453" t="n"/>
    </row>
    <row r="63" ht="22.5" customHeight="1" s="414">
      <c r="A63" s="625" t="inlineStr">
        <is>
          <t>01-30.04.25</t>
        </is>
      </c>
      <c r="B63" s="655" t="inlineStr">
        <is>
          <t>Рассылки по холодной базе</t>
        </is>
      </c>
      <c r="C63" s="636" t="n">
        <v>8100</v>
      </c>
      <c r="D63" s="637">
        <f>IFERROR(E63/$E$66,0)</f>
        <v/>
      </c>
      <c r="E63" s="638" t="n">
        <v>0</v>
      </c>
      <c r="F63" s="637">
        <f>IFERROR(G63/$G$66,0)</f>
        <v/>
      </c>
      <c r="G63" s="638" t="n">
        <v>0</v>
      </c>
      <c r="H63" s="639">
        <f>IFERROR(G63/E63,0)</f>
        <v/>
      </c>
      <c r="I63" s="635">
        <f>IFERROR(C63/E63,0)</f>
        <v/>
      </c>
      <c r="J63" s="640" t="n"/>
      <c r="K63" s="635">
        <f>IFERROR(C63/G63,0)</f>
        <v/>
      </c>
      <c r="L63" s="641" t="n"/>
      <c r="M63" s="642">
        <f>IFERROR(G63/E63,0)</f>
        <v/>
      </c>
      <c r="N63" s="643" t="n"/>
      <c r="O63" s="453" t="n"/>
      <c r="P63" s="453" t="n"/>
      <c r="Q63" s="453" t="n"/>
      <c r="R63" s="453" t="n"/>
      <c r="S63" s="453" t="n"/>
      <c r="T63" s="453" t="n"/>
      <c r="U63" s="453" t="n"/>
      <c r="V63" s="453" t="n"/>
      <c r="W63" s="453" t="n"/>
      <c r="X63" s="453" t="n"/>
      <c r="Y63" s="453" t="n"/>
      <c r="Z63" s="453" t="n"/>
      <c r="AA63" s="453" t="n"/>
      <c r="AB63" s="453" t="n"/>
      <c r="AC63" s="453" t="n"/>
      <c r="AD63" s="453" t="n"/>
      <c r="AE63" s="453" t="n"/>
    </row>
    <row r="64" ht="22.5" customHeight="1" s="414">
      <c r="A64" s="625" t="inlineStr">
        <is>
          <t>01-30.04.25</t>
        </is>
      </c>
      <c r="B64" s="656" t="inlineStr">
        <is>
          <t>Рекомендации</t>
        </is>
      </c>
      <c r="C64" s="636" t="n">
        <v>0</v>
      </c>
      <c r="D64" s="637">
        <f>IFERROR(E64/$E$66,0)</f>
        <v/>
      </c>
      <c r="E64" s="638" t="n">
        <v>3</v>
      </c>
      <c r="F64" s="637">
        <f>IFERROR(G64/$G$66,0)</f>
        <v/>
      </c>
      <c r="G64" s="638" t="n">
        <v>3</v>
      </c>
      <c r="H64" s="639">
        <f>IFERROR(G64/E64,0)</f>
        <v/>
      </c>
      <c r="I64" s="635">
        <f>IFERROR(C64/E64,0)</f>
        <v/>
      </c>
      <c r="J64" s="640" t="n"/>
      <c r="K64" s="635">
        <f>IFERROR(C64/G64,0)</f>
        <v/>
      </c>
      <c r="L64" s="641" t="n"/>
      <c r="M64" s="642">
        <f>IFERROR(G64/E64,0)</f>
        <v/>
      </c>
      <c r="N64" s="643" t="n"/>
      <c r="O64" s="453" t="n"/>
      <c r="P64" s="453" t="n"/>
      <c r="Q64" s="453" t="n"/>
      <c r="R64" s="453" t="n"/>
      <c r="S64" s="453" t="n"/>
      <c r="T64" s="453" t="n"/>
      <c r="U64" s="453" t="n"/>
      <c r="V64" s="453" t="n"/>
      <c r="W64" s="453" t="n"/>
      <c r="X64" s="453" t="n"/>
      <c r="Y64" s="453" t="n"/>
      <c r="Z64" s="453" t="n"/>
      <c r="AA64" s="453" t="n"/>
      <c r="AB64" s="453" t="n"/>
      <c r="AC64" s="453" t="n"/>
      <c r="AD64" s="453" t="n"/>
      <c r="AE64" s="453" t="n"/>
    </row>
    <row r="65" ht="22.5" customHeight="1" s="414">
      <c r="A65" s="625" t="inlineStr">
        <is>
          <t>01-30.04.25</t>
        </is>
      </c>
      <c r="B65" s="655" t="inlineStr">
        <is>
          <t>Неизвестно</t>
        </is>
      </c>
      <c r="C65" s="636" t="n">
        <v>0</v>
      </c>
      <c r="D65" s="637">
        <f>IFERROR(E65/$E$66,0)</f>
        <v/>
      </c>
      <c r="E65" s="638" t="n">
        <v>1</v>
      </c>
      <c r="F65" s="637">
        <f>IFERROR(G65/$G$66,0)</f>
        <v/>
      </c>
      <c r="G65" s="638" t="n">
        <v>0</v>
      </c>
      <c r="H65" s="639">
        <f>IFERROR(G65/E65,0)</f>
        <v/>
      </c>
      <c r="I65" s="635">
        <f>IFERROR(C65/E65,0)</f>
        <v/>
      </c>
      <c r="J65" s="640" t="n"/>
      <c r="K65" s="635">
        <f>IFERROR(C65/G65,0)</f>
        <v/>
      </c>
      <c r="L65" s="641" t="n"/>
      <c r="M65" s="642">
        <f>IFERROR(G65/E65,0)</f>
        <v/>
      </c>
      <c r="N65" s="643" t="n"/>
      <c r="O65" s="453" t="n"/>
      <c r="P65" s="453" t="n"/>
      <c r="Q65" s="453" t="n"/>
      <c r="R65" s="453" t="n"/>
      <c r="S65" s="453" t="n"/>
      <c r="T65" s="453" t="n"/>
      <c r="U65" s="453" t="n"/>
      <c r="V65" s="453" t="n"/>
      <c r="W65" s="453" t="n"/>
      <c r="X65" s="453" t="n"/>
      <c r="Y65" s="453" t="n"/>
      <c r="Z65" s="453" t="n"/>
      <c r="AA65" s="453" t="n"/>
      <c r="AB65" s="453" t="n"/>
      <c r="AC65" s="453" t="n"/>
      <c r="AD65" s="453" t="n"/>
      <c r="AE65" s="453" t="n"/>
    </row>
    <row r="66" ht="22.5" customHeight="1" s="414">
      <c r="A66" s="660" t="inlineStr">
        <is>
          <t>TOTAL Апрель</t>
        </is>
      </c>
      <c r="B66" s="645" t="n"/>
      <c r="C66" s="646">
        <f>SUM(C54:C65)</f>
        <v/>
      </c>
      <c r="D66" s="647" t="n"/>
      <c r="E66" s="648">
        <f>SUM(E54:E65)</f>
        <v/>
      </c>
      <c r="F66" s="647" t="n"/>
      <c r="G66" s="648">
        <f>SUM(G54:G65)</f>
        <v/>
      </c>
      <c r="H66" s="649">
        <f>IFERROR(G66/E66,0)</f>
        <v/>
      </c>
      <c r="I66" s="650">
        <f>IFERROR(C66/E66,0)</f>
        <v/>
      </c>
      <c r="J66" s="650" t="n">
        <v>1025393</v>
      </c>
      <c r="K66" s="650">
        <f>IFERROR(C66/G66,0)</f>
        <v/>
      </c>
      <c r="L66" s="651">
        <f>IFERROR((C66+J66)/G66,0)</f>
        <v/>
      </c>
      <c r="M66" s="652">
        <f>IFERROR(G66/E66,0)</f>
        <v/>
      </c>
      <c r="N66" s="643" t="n"/>
      <c r="O66" s="453" t="n"/>
      <c r="P66" s="453" t="n"/>
      <c r="Q66" s="453" t="n"/>
      <c r="R66" s="453" t="n"/>
      <c r="S66" s="453" t="n"/>
      <c r="T66" s="453" t="n"/>
      <c r="U66" s="453" t="n"/>
      <c r="V66" s="453" t="n"/>
      <c r="W66" s="453" t="n"/>
      <c r="X66" s="453" t="n"/>
      <c r="Y66" s="453" t="n"/>
      <c r="Z66" s="453" t="n"/>
      <c r="AA66" s="453" t="n"/>
      <c r="AB66" s="453" t="n"/>
      <c r="AC66" s="453" t="n"/>
      <c r="AD66" s="453" t="n"/>
      <c r="AE66" s="453" t="n"/>
    </row>
    <row r="67" ht="22.5" customHeight="1" s="414">
      <c r="A67" s="625" t="inlineStr">
        <is>
          <t>01-30.05.25</t>
        </is>
      </c>
      <c r="B67" s="655" t="inlineStr">
        <is>
          <t>SEO</t>
        </is>
      </c>
      <c r="C67" s="636" t="n">
        <v>0</v>
      </c>
      <c r="D67" s="637">
        <f>IFERROR(E67/$E$80,0)</f>
        <v/>
      </c>
      <c r="E67" s="638" t="n">
        <v>7</v>
      </c>
      <c r="F67" s="637">
        <f>IFERROR(G67/$G$105,0)</f>
        <v/>
      </c>
      <c r="G67" s="638" t="n">
        <v>2</v>
      </c>
      <c r="H67" s="639">
        <f>IFERROR(G67/E67,0)</f>
        <v/>
      </c>
      <c r="I67" s="635">
        <f>IFERROR(C67/E67,0)</f>
        <v/>
      </c>
      <c r="J67" s="640" t="n"/>
      <c r="K67" s="635">
        <f>IFERROR(C67/G67,0)</f>
        <v/>
      </c>
      <c r="L67" s="641" t="n"/>
      <c r="M67" s="642">
        <f>IFERROR(G67/E67,0)</f>
        <v/>
      </c>
      <c r="N67" s="643" t="n"/>
      <c r="O67" s="453" t="n"/>
      <c r="P67" s="453" t="n"/>
      <c r="Q67" s="453" t="n"/>
      <c r="R67" s="453" t="n"/>
      <c r="S67" s="453" t="n"/>
      <c r="T67" s="453" t="n"/>
      <c r="U67" s="453" t="n"/>
      <c r="V67" s="453" t="n"/>
      <c r="W67" s="453" t="n"/>
      <c r="X67" s="453" t="n"/>
      <c r="Y67" s="453" t="n"/>
      <c r="Z67" s="453" t="n"/>
      <c r="AA67" s="453" t="n"/>
      <c r="AB67" s="453" t="n"/>
      <c r="AC67" s="453" t="n"/>
      <c r="AD67" s="453" t="n"/>
      <c r="AE67" s="453" t="n"/>
    </row>
    <row r="68" ht="22.5" customHeight="1" s="414">
      <c r="A68" s="625" t="inlineStr">
        <is>
          <t>01-30.05.25</t>
        </is>
      </c>
      <c r="B68" s="656" t="inlineStr">
        <is>
          <t>Яндекс.Директ</t>
        </is>
      </c>
      <c r="C68" s="636" t="n">
        <v>374904</v>
      </c>
      <c r="D68" s="637">
        <f>IFERROR(E68/$E$80,0)</f>
        <v/>
      </c>
      <c r="E68" s="638" t="n">
        <v>51</v>
      </c>
      <c r="F68" s="637">
        <f>IFERROR(G68/$G$105,0)</f>
        <v/>
      </c>
      <c r="G68" s="638" t="n">
        <v>8</v>
      </c>
      <c r="H68" s="639">
        <f>IFERROR(G68/E68,0)</f>
        <v/>
      </c>
      <c r="I68" s="635">
        <f>IFERROR(C68/E68,0)</f>
        <v/>
      </c>
      <c r="J68" s="697" t="n"/>
      <c r="K68" s="698">
        <f>IFERROR(C68/G68,0)</f>
        <v/>
      </c>
      <c r="L68" s="641" t="n"/>
      <c r="M68" s="642">
        <f>IFERROR(G68/E68,0)</f>
        <v/>
      </c>
      <c r="N68" s="643" t="n"/>
      <c r="O68" s="453" t="n"/>
      <c r="P68" s="453" t="n"/>
      <c r="Q68" s="453" t="n"/>
      <c r="R68" s="453" t="n"/>
      <c r="S68" s="453" t="n"/>
      <c r="T68" s="453" t="n"/>
      <c r="U68" s="453" t="n"/>
      <c r="V68" s="453" t="n"/>
      <c r="W68" s="453" t="n"/>
      <c r="X68" s="453" t="n"/>
      <c r="Y68" s="453" t="n"/>
      <c r="Z68" s="453" t="n"/>
      <c r="AA68" s="453" t="n"/>
      <c r="AB68" s="453" t="n"/>
      <c r="AC68" s="453" t="n"/>
      <c r="AD68" s="453" t="n"/>
      <c r="AE68" s="453" t="n"/>
    </row>
    <row r="69" ht="22.5" customHeight="1" s="414">
      <c r="A69" s="625" t="inlineStr">
        <is>
          <t>01-30.05.25</t>
        </is>
      </c>
      <c r="B69" s="655" t="inlineStr">
        <is>
          <t>Наши площадки</t>
        </is>
      </c>
      <c r="C69" s="636" t="n">
        <v>0</v>
      </c>
      <c r="D69" s="637">
        <f>IFERROR(E69/$E$80,0)</f>
        <v/>
      </c>
      <c r="E69" s="638" t="n">
        <v>0</v>
      </c>
      <c r="F69" s="637">
        <f>IFERROR(G69/$G$105,0)</f>
        <v/>
      </c>
      <c r="G69" s="638" t="n">
        <v>0</v>
      </c>
      <c r="H69" s="639">
        <f>IFERROR(G69/E69,0)</f>
        <v/>
      </c>
      <c r="I69" s="635">
        <f>IFERROR(C69/E69,0)</f>
        <v/>
      </c>
      <c r="J69" s="640" t="n"/>
      <c r="K69" s="635">
        <f>IFERROR(C69/G69,0)</f>
        <v/>
      </c>
      <c r="L69" s="641" t="n"/>
      <c r="M69" s="642">
        <f>IFERROR(G69/E69,0)</f>
        <v/>
      </c>
      <c r="N69" s="643" t="n"/>
      <c r="O69" s="453" t="n"/>
      <c r="P69" s="453" t="n"/>
      <c r="Q69" s="453" t="n"/>
      <c r="R69" s="453" t="n"/>
      <c r="S69" s="453" t="n"/>
      <c r="T69" s="453" t="n"/>
      <c r="U69" s="453" t="n"/>
      <c r="V69" s="453" t="n"/>
      <c r="W69" s="453" t="n"/>
      <c r="X69" s="453" t="n"/>
      <c r="Y69" s="453" t="n"/>
      <c r="Z69" s="453" t="n"/>
      <c r="AA69" s="453" t="n"/>
      <c r="AB69" s="453" t="n"/>
      <c r="AC69" s="453" t="n"/>
      <c r="AD69" s="453" t="n"/>
      <c r="AE69" s="453" t="n"/>
    </row>
    <row r="70" ht="22.5" customHeight="1" s="414">
      <c r="A70" s="625" t="inlineStr">
        <is>
          <t>01-30.05.25</t>
        </is>
      </c>
      <c r="B70" s="656" t="inlineStr">
        <is>
          <t>Внешние площадки</t>
        </is>
      </c>
      <c r="C70" s="636" t="n">
        <v>0</v>
      </c>
      <c r="D70" s="637">
        <f>IFERROR(E70/$E$80,0)</f>
        <v/>
      </c>
      <c r="E70" s="638" t="n">
        <v>4</v>
      </c>
      <c r="F70" s="637">
        <f>IFERROR(G70/$G$105,0)</f>
        <v/>
      </c>
      <c r="G70" s="638" t="n">
        <v>4</v>
      </c>
      <c r="H70" s="639">
        <f>IFERROR(G70/E70,0)</f>
        <v/>
      </c>
      <c r="I70" s="635">
        <f>IFERROR(C70/E70,0)</f>
        <v/>
      </c>
      <c r="J70" s="640" t="n"/>
      <c r="K70" s="635">
        <f>IFERROR(C70/G70,0)</f>
        <v/>
      </c>
      <c r="L70" s="641" t="n"/>
      <c r="M70" s="642">
        <f>IFERROR(G70/E70,0)</f>
        <v/>
      </c>
      <c r="N70" s="643" t="n"/>
      <c r="O70" s="453" t="n"/>
      <c r="P70" s="453" t="n"/>
      <c r="Q70" s="453" t="n"/>
      <c r="R70" s="453" t="n"/>
      <c r="S70" s="453" t="n"/>
      <c r="T70" s="453" t="n"/>
      <c r="U70" s="453" t="n"/>
      <c r="V70" s="453" t="n"/>
      <c r="W70" s="453" t="n"/>
      <c r="X70" s="453" t="n"/>
      <c r="Y70" s="453" t="n"/>
      <c r="Z70" s="453" t="n"/>
      <c r="AA70" s="453" t="n"/>
      <c r="AB70" s="453" t="n"/>
      <c r="AC70" s="453" t="n"/>
      <c r="AD70" s="453" t="n"/>
      <c r="AE70" s="453" t="n"/>
    </row>
    <row r="71" ht="22.5" customHeight="1" s="414">
      <c r="A71" s="625" t="inlineStr">
        <is>
          <t>01-30.05.25</t>
        </is>
      </c>
      <c r="B71" s="655" t="inlineStr">
        <is>
          <t>ВК контент</t>
        </is>
      </c>
      <c r="C71" s="636" t="n">
        <v>42967</v>
      </c>
      <c r="D71" s="637">
        <f>IFERROR(E71/$E$80,0)</f>
        <v/>
      </c>
      <c r="E71" s="638" t="n">
        <v>1</v>
      </c>
      <c r="F71" s="637">
        <f>IFERROR(G71/$G$105,0)</f>
        <v/>
      </c>
      <c r="G71" s="638" t="n">
        <v>0</v>
      </c>
      <c r="H71" s="639">
        <f>IFERROR(G71/E71,0)</f>
        <v/>
      </c>
      <c r="I71" s="635">
        <f>IFERROR(C71/E71,0)</f>
        <v/>
      </c>
      <c r="J71" s="640" t="n"/>
      <c r="K71" s="635">
        <f>IFERROR(C71/G71,0)</f>
        <v/>
      </c>
      <c r="L71" s="641" t="n"/>
      <c r="M71" s="642">
        <f>IFERROR(G71/E71,0)</f>
        <v/>
      </c>
      <c r="N71" s="643" t="n"/>
      <c r="O71" s="453" t="n"/>
      <c r="P71" s="453" t="n"/>
      <c r="Q71" s="453" t="n"/>
      <c r="R71" s="453" t="n"/>
      <c r="S71" s="453" t="n"/>
      <c r="T71" s="453" t="n"/>
      <c r="U71" s="453" t="n"/>
      <c r="V71" s="453" t="n"/>
      <c r="W71" s="453" t="n"/>
      <c r="X71" s="453" t="n"/>
      <c r="Y71" s="453" t="n"/>
      <c r="Z71" s="453" t="n"/>
      <c r="AA71" s="453" t="n"/>
      <c r="AB71" s="453" t="n"/>
      <c r="AC71" s="453" t="n"/>
      <c r="AD71" s="453" t="n"/>
      <c r="AE71" s="453" t="n"/>
    </row>
    <row r="72" ht="22.5" customHeight="1" s="414">
      <c r="A72" s="625" t="inlineStr">
        <is>
          <t>01-30.05.25</t>
        </is>
      </c>
      <c r="B72" s="655" t="inlineStr">
        <is>
          <t>ВК лидген</t>
        </is>
      </c>
      <c r="C72" s="636" t="n">
        <v>12141</v>
      </c>
      <c r="D72" s="637">
        <f>IFERROR(E72/$E$80,0)</f>
        <v/>
      </c>
      <c r="E72" s="638" t="n">
        <v>0</v>
      </c>
      <c r="F72" s="637">
        <f>IFERROR(G72/$G$105,0)</f>
        <v/>
      </c>
      <c r="G72" s="638" t="n">
        <v>0</v>
      </c>
      <c r="H72" s="639">
        <f>IFERROR(G72/E72,0)</f>
        <v/>
      </c>
      <c r="I72" s="635">
        <f>IFERROR(C72/E72,0)</f>
        <v/>
      </c>
      <c r="J72" s="640" t="n"/>
      <c r="K72" s="635">
        <f>IFERROR(C72/G72,0)</f>
        <v/>
      </c>
      <c r="L72" s="641" t="n"/>
      <c r="M72" s="642">
        <f>IFERROR(G72/E72,0)</f>
        <v/>
      </c>
      <c r="N72" s="643" t="n"/>
      <c r="O72" s="453" t="n"/>
      <c r="P72" s="453" t="n"/>
      <c r="Q72" s="453" t="n"/>
      <c r="R72" s="453" t="n"/>
      <c r="S72" s="453" t="n"/>
      <c r="T72" s="453" t="n"/>
      <c r="U72" s="453" t="n"/>
      <c r="V72" s="453" t="n"/>
      <c r="W72" s="453" t="n"/>
      <c r="X72" s="453" t="n"/>
      <c r="Y72" s="453" t="n"/>
      <c r="Z72" s="453" t="n"/>
      <c r="AA72" s="453" t="n"/>
      <c r="AB72" s="453" t="n"/>
      <c r="AC72" s="453" t="n"/>
      <c r="AD72" s="453" t="n"/>
      <c r="AE72" s="453" t="n"/>
    </row>
    <row r="73" ht="22.5" customHeight="1" s="414">
      <c r="A73" s="625" t="inlineStr">
        <is>
          <t>01-30.05.25</t>
        </is>
      </c>
      <c r="B73" s="656" t="inlineStr">
        <is>
          <t>Прямые визиты</t>
        </is>
      </c>
      <c r="C73" s="636" t="n">
        <v>0</v>
      </c>
      <c r="D73" s="637">
        <f>IFERROR(E73/$E$80,0)</f>
        <v/>
      </c>
      <c r="E73" s="638" t="n">
        <v>1</v>
      </c>
      <c r="F73" s="637">
        <f>IFERROR(G73/$G$105,0)</f>
        <v/>
      </c>
      <c r="G73" s="638" t="n">
        <v>1</v>
      </c>
      <c r="H73" s="639">
        <f>IFERROR(G73/E73,0)</f>
        <v/>
      </c>
      <c r="I73" s="635">
        <f>IFERROR(C73/E73,0)</f>
        <v/>
      </c>
      <c r="J73" s="640" t="n"/>
      <c r="K73" s="635">
        <f>IFERROR(C73/G73,0)</f>
        <v/>
      </c>
      <c r="L73" s="641" t="n"/>
      <c r="M73" s="642">
        <f>IFERROR(G73/E73,0)</f>
        <v/>
      </c>
      <c r="N73" s="643" t="n"/>
      <c r="O73" s="453" t="n"/>
      <c r="P73" s="453" t="n"/>
      <c r="Q73" s="453" t="n"/>
      <c r="R73" s="453" t="n"/>
      <c r="S73" s="453" t="n"/>
      <c r="T73" s="453" t="n"/>
      <c r="U73" s="453" t="n"/>
      <c r="V73" s="453" t="n"/>
      <c r="W73" s="453" t="n"/>
      <c r="X73" s="453" t="n"/>
      <c r="Y73" s="453" t="n"/>
      <c r="Z73" s="453" t="n"/>
      <c r="AA73" s="453" t="n"/>
      <c r="AB73" s="453" t="n"/>
      <c r="AC73" s="453" t="n"/>
      <c r="AD73" s="453" t="n"/>
      <c r="AE73" s="453" t="n"/>
    </row>
    <row r="74" ht="22.5" customHeight="1" s="414">
      <c r="A74" s="625" t="inlineStr">
        <is>
          <t>01-30.05.25</t>
        </is>
      </c>
      <c r="B74" s="655" t="inlineStr">
        <is>
          <t>Вебинары/Мероприятия</t>
        </is>
      </c>
      <c r="C74" s="636" t="n">
        <v>0</v>
      </c>
      <c r="D74" s="637">
        <f>IFERROR(E74/$E$80,0)</f>
        <v/>
      </c>
      <c r="E74" s="638" t="n">
        <v>4</v>
      </c>
      <c r="F74" s="637">
        <f>IFERROR(G74/$G$105,0)</f>
        <v/>
      </c>
      <c r="G74" s="638" t="n">
        <v>0</v>
      </c>
      <c r="H74" s="639">
        <f>IFERROR(G74/E74,0)</f>
        <v/>
      </c>
      <c r="I74" s="635">
        <f>IFERROR(C74/E74,0)</f>
        <v/>
      </c>
      <c r="J74" s="640" t="n"/>
      <c r="K74" s="635">
        <f>IFERROR(C74/G74,0)</f>
        <v/>
      </c>
      <c r="L74" s="641" t="n"/>
      <c r="M74" s="642">
        <f>IFERROR(G74/E74,0)</f>
        <v/>
      </c>
      <c r="N74" s="643" t="n"/>
      <c r="O74" s="453" t="n"/>
      <c r="P74" s="453" t="n"/>
      <c r="Q74" s="453" t="n"/>
      <c r="R74" s="453" t="n"/>
      <c r="S74" s="453" t="n"/>
      <c r="T74" s="453" t="n"/>
      <c r="U74" s="453" t="n"/>
      <c r="V74" s="453" t="n"/>
      <c r="W74" s="453" t="n"/>
      <c r="X74" s="453" t="n"/>
      <c r="Y74" s="453" t="n"/>
      <c r="Z74" s="453" t="n"/>
      <c r="AA74" s="453" t="n"/>
      <c r="AB74" s="453" t="n"/>
      <c r="AC74" s="453" t="n"/>
      <c r="AD74" s="453" t="n"/>
      <c r="AE74" s="453" t="n"/>
    </row>
    <row r="75" ht="22.5" customHeight="1" s="414">
      <c r="A75" s="625" t="inlineStr">
        <is>
          <t>01-30.05.25</t>
        </is>
      </c>
      <c r="B75" s="656" t="inlineStr">
        <is>
          <t>Рассылки по нашей базе</t>
        </is>
      </c>
      <c r="C75" s="636" t="n">
        <v>0</v>
      </c>
      <c r="D75" s="637">
        <f>IFERROR(E75/$E$80,0)</f>
        <v/>
      </c>
      <c r="E75" s="638" t="n">
        <v>15</v>
      </c>
      <c r="F75" s="637">
        <f>IFERROR(G75/$G$105,0)</f>
        <v/>
      </c>
      <c r="G75" s="638" t="n">
        <v>4</v>
      </c>
      <c r="H75" s="639">
        <f>IFERROR(G75/E75,0)</f>
        <v/>
      </c>
      <c r="I75" s="635">
        <f>IFERROR(C75/E75,0)</f>
        <v/>
      </c>
      <c r="J75" s="640" t="n"/>
      <c r="K75" s="635">
        <f>IFERROR(C75/G75,0)</f>
        <v/>
      </c>
      <c r="L75" s="641" t="n"/>
      <c r="M75" s="642">
        <f>IFERROR(G75/E75,0)</f>
        <v/>
      </c>
      <c r="N75" s="643" t="n"/>
      <c r="O75" s="453" t="n"/>
      <c r="P75" s="453" t="n"/>
      <c r="Q75" s="453" t="n"/>
      <c r="R75" s="453" t="n"/>
      <c r="S75" s="453" t="n"/>
      <c r="T75" s="453" t="n"/>
      <c r="U75" s="453" t="n"/>
      <c r="V75" s="453" t="n"/>
      <c r="W75" s="453" t="n"/>
      <c r="X75" s="453" t="n"/>
      <c r="Y75" s="453" t="n"/>
      <c r="Z75" s="453" t="n"/>
      <c r="AA75" s="453" t="n"/>
      <c r="AB75" s="453" t="n"/>
      <c r="AC75" s="453" t="n"/>
      <c r="AD75" s="453" t="n"/>
      <c r="AE75" s="453" t="n"/>
    </row>
    <row r="76" ht="22.5" customHeight="1" s="414">
      <c r="A76" s="625" t="inlineStr">
        <is>
          <t>01-30.05.25</t>
        </is>
      </c>
      <c r="B76" s="655" t="inlineStr">
        <is>
          <t>Рассылки по холодной базе</t>
        </is>
      </c>
      <c r="C76" s="636" t="n">
        <v>0</v>
      </c>
      <c r="D76" s="637">
        <f>IFERROR(E76/$E$80,0)</f>
        <v/>
      </c>
      <c r="E76" s="638" t="n">
        <v>0</v>
      </c>
      <c r="F76" s="637">
        <f>IFERROR(G76/$G$105,0)</f>
        <v/>
      </c>
      <c r="G76" s="638" t="n">
        <v>0</v>
      </c>
      <c r="H76" s="639">
        <f>IFERROR(G76/E76,0)</f>
        <v/>
      </c>
      <c r="I76" s="635">
        <f>IFERROR(C76/E76,0)</f>
        <v/>
      </c>
      <c r="J76" s="640" t="n"/>
      <c r="K76" s="635">
        <f>IFERROR(C76/G76,0)</f>
        <v/>
      </c>
      <c r="L76" s="641" t="n"/>
      <c r="M76" s="642">
        <f>IFERROR(G76/E76,0)</f>
        <v/>
      </c>
      <c r="N76" s="643" t="n"/>
      <c r="O76" s="453" t="n"/>
      <c r="P76" s="453" t="n"/>
      <c r="Q76" s="453" t="n"/>
      <c r="R76" s="453" t="n"/>
      <c r="S76" s="453" t="n"/>
      <c r="T76" s="453" t="n"/>
      <c r="U76" s="453" t="n"/>
      <c r="V76" s="453" t="n"/>
      <c r="W76" s="453" t="n"/>
      <c r="X76" s="453" t="n"/>
      <c r="Y76" s="453" t="n"/>
      <c r="Z76" s="453" t="n"/>
      <c r="AA76" s="453" t="n"/>
      <c r="AB76" s="453" t="n"/>
      <c r="AC76" s="453" t="n"/>
      <c r="AD76" s="453" t="n"/>
      <c r="AE76" s="453" t="n"/>
    </row>
    <row r="77" ht="22.5" customHeight="1" s="414">
      <c r="A77" s="625" t="inlineStr">
        <is>
          <t>01-30.05.25</t>
        </is>
      </c>
      <c r="B77" s="656" t="inlineStr">
        <is>
          <t>Рекомендации</t>
        </is>
      </c>
      <c r="C77" s="636" t="n">
        <v>0</v>
      </c>
      <c r="D77" s="637">
        <f>IFERROR(E77/$E$80,0)</f>
        <v/>
      </c>
      <c r="E77" s="638" t="n">
        <v>0</v>
      </c>
      <c r="F77" s="637">
        <f>IFERROR(G77/$G$105,0)</f>
        <v/>
      </c>
      <c r="G77" s="638" t="n">
        <v>0</v>
      </c>
      <c r="H77" s="639">
        <f>IFERROR(G77/E77,0)</f>
        <v/>
      </c>
      <c r="I77" s="635">
        <f>IFERROR(C77/E77,0)</f>
        <v/>
      </c>
      <c r="J77" s="640" t="n"/>
      <c r="K77" s="635">
        <f>IFERROR(C77/G77,0)</f>
        <v/>
      </c>
      <c r="L77" s="641" t="n"/>
      <c r="M77" s="642">
        <f>IFERROR(G77/E77,0)</f>
        <v/>
      </c>
      <c r="N77" s="643" t="n"/>
      <c r="O77" s="453" t="n"/>
      <c r="P77" s="453" t="n"/>
      <c r="Q77" s="453" t="n"/>
      <c r="R77" s="453" t="n"/>
      <c r="S77" s="453" t="n"/>
      <c r="T77" s="453" t="n"/>
      <c r="U77" s="453" t="n"/>
      <c r="V77" s="453" t="n"/>
      <c r="W77" s="453" t="n"/>
      <c r="X77" s="453" t="n"/>
      <c r="Y77" s="453" t="n"/>
      <c r="Z77" s="453" t="n"/>
      <c r="AA77" s="453" t="n"/>
      <c r="AB77" s="453" t="n"/>
      <c r="AC77" s="453" t="n"/>
      <c r="AD77" s="453" t="n"/>
      <c r="AE77" s="453" t="n"/>
    </row>
    <row r="78" ht="22.5" customHeight="1" s="414">
      <c r="A78" s="625" t="inlineStr">
        <is>
          <t>01-30.05.25</t>
        </is>
      </c>
      <c r="B78" s="655" t="inlineStr">
        <is>
          <t>Видео продвижение</t>
        </is>
      </c>
      <c r="C78" s="663" t="n"/>
      <c r="D78" s="637">
        <f>IFERROR(E78/$E$80,0)</f>
        <v/>
      </c>
      <c r="E78" s="659" t="n"/>
      <c r="F78" s="637">
        <f>IFERROR(G78/$G$105,0)</f>
        <v/>
      </c>
      <c r="G78" s="659" t="n"/>
      <c r="H78" s="639">
        <f>IFERROR(G78/E78,0)</f>
        <v/>
      </c>
      <c r="I78" s="635">
        <f>IFERROR(C78/E78,0)</f>
        <v/>
      </c>
      <c r="J78" s="640" t="n"/>
      <c r="K78" s="635">
        <f>IFERROR(C78/G78,0)</f>
        <v/>
      </c>
      <c r="L78" s="641" t="n"/>
      <c r="M78" s="642">
        <f>IFERROR(G78/E78,0)</f>
        <v/>
      </c>
      <c r="N78" s="643" t="n"/>
      <c r="O78" s="453" t="n"/>
      <c r="P78" s="453" t="n"/>
      <c r="Q78" s="453" t="n"/>
      <c r="R78" s="453" t="n"/>
      <c r="S78" s="453" t="n"/>
      <c r="T78" s="453" t="n"/>
      <c r="U78" s="453" t="n"/>
      <c r="V78" s="453" t="n"/>
      <c r="W78" s="453" t="n"/>
      <c r="X78" s="453" t="n"/>
      <c r="Y78" s="453" t="n"/>
      <c r="Z78" s="453" t="n"/>
      <c r="AA78" s="453" t="n"/>
      <c r="AB78" s="453" t="n"/>
      <c r="AC78" s="453" t="n"/>
      <c r="AD78" s="453" t="n"/>
      <c r="AE78" s="453" t="n"/>
    </row>
    <row r="79" ht="22.5" customHeight="1" s="414">
      <c r="A79" s="625" t="inlineStr">
        <is>
          <t>01-30.05.25</t>
        </is>
      </c>
      <c r="B79" s="655" t="inlineStr">
        <is>
          <t>Неизвестно</t>
        </is>
      </c>
      <c r="C79" s="636" t="n">
        <v>0</v>
      </c>
      <c r="D79" s="637">
        <f>IFERROR(E79/$E$80,0)</f>
        <v/>
      </c>
      <c r="E79" s="638" t="n">
        <v>4</v>
      </c>
      <c r="F79" s="637">
        <f>IFERROR(G79/$G$105,0)</f>
        <v/>
      </c>
      <c r="G79" s="638" t="n">
        <v>1</v>
      </c>
      <c r="H79" s="639">
        <f>IFERROR(G79/E79,0)</f>
        <v/>
      </c>
      <c r="I79" s="635">
        <f>IFERROR(C79/E79,0)</f>
        <v/>
      </c>
      <c r="J79" s="640" t="n"/>
      <c r="K79" s="635">
        <f>IFERROR(C79/G79,0)</f>
        <v/>
      </c>
      <c r="L79" s="641" t="n"/>
      <c r="M79" s="642">
        <f>IFERROR(G79/E79,0)</f>
        <v/>
      </c>
      <c r="N79" s="643" t="n"/>
      <c r="O79" s="453" t="n"/>
      <c r="P79" s="453" t="n"/>
      <c r="Q79" s="453" t="n"/>
      <c r="R79" s="453" t="n"/>
      <c r="S79" s="453" t="n"/>
      <c r="T79" s="453" t="n"/>
      <c r="U79" s="453" t="n"/>
      <c r="V79" s="453" t="n"/>
      <c r="W79" s="453" t="n"/>
      <c r="X79" s="453" t="n"/>
      <c r="Y79" s="453" t="n"/>
      <c r="Z79" s="453" t="n"/>
      <c r="AA79" s="453" t="n"/>
      <c r="AB79" s="453" t="n"/>
      <c r="AC79" s="453" t="n"/>
      <c r="AD79" s="453" t="n"/>
      <c r="AE79" s="453" t="n"/>
    </row>
    <row r="80" ht="22.5" customHeight="1" s="414">
      <c r="A80" s="660" t="inlineStr">
        <is>
          <t>TOTAL Май</t>
        </is>
      </c>
      <c r="B80" s="645" t="n"/>
      <c r="C80" s="646">
        <f>SUM(C67:C79)</f>
        <v/>
      </c>
      <c r="D80" s="647" t="n"/>
      <c r="E80" s="648" t="n">
        <v>129</v>
      </c>
      <c r="F80" s="647" t="n"/>
      <c r="G80" s="648" t="n">
        <v>39</v>
      </c>
      <c r="H80" s="649">
        <f>IFERROR(G80/E80,0)</f>
        <v/>
      </c>
      <c r="I80" s="650">
        <f>IFERROR(C80/E80,0)</f>
        <v/>
      </c>
      <c r="J80" s="650" t="n">
        <v>1006729</v>
      </c>
      <c r="K80" s="650">
        <f>IFERROR(C80/G80,0)</f>
        <v/>
      </c>
      <c r="L80" s="651">
        <f>IFERROR((J80+C80)/G80,0)</f>
        <v/>
      </c>
      <c r="M80" s="652">
        <f>IFERROR(G80/E80,0)</f>
        <v/>
      </c>
      <c r="N80" s="643" t="n"/>
      <c r="O80" s="453" t="n"/>
      <c r="P80" s="453" t="n"/>
      <c r="Q80" s="453" t="n"/>
      <c r="R80" s="453" t="n"/>
      <c r="S80" s="453" t="n"/>
      <c r="T80" s="453" t="n"/>
      <c r="U80" s="453" t="n"/>
      <c r="V80" s="453" t="n"/>
      <c r="W80" s="453" t="n"/>
      <c r="X80" s="453" t="n"/>
      <c r="Y80" s="453" t="n"/>
      <c r="Z80" s="453" t="n"/>
      <c r="AA80" s="453" t="n"/>
      <c r="AB80" s="453" t="n"/>
      <c r="AC80" s="453" t="n"/>
      <c r="AD80" s="453" t="n"/>
      <c r="AE80" s="453" t="n"/>
    </row>
    <row r="81" ht="22.5" customHeight="1" s="414">
      <c r="A81" s="661" t="n"/>
      <c r="B81" s="640" t="n"/>
      <c r="C81" s="663" t="n"/>
      <c r="D81" s="664" t="n"/>
      <c r="E81" s="659" t="n"/>
      <c r="F81" s="664" t="n"/>
      <c r="G81" s="659" t="n"/>
      <c r="H81" s="665" t="n"/>
      <c r="I81" s="640" t="n"/>
      <c r="J81" s="640" t="n"/>
      <c r="K81" s="640" t="n"/>
      <c r="L81" s="641" t="n"/>
      <c r="M81" s="666" t="n"/>
      <c r="N81" s="643" t="n"/>
      <c r="O81" s="453" t="n"/>
      <c r="P81" s="453" t="n"/>
      <c r="Q81" s="453" t="n"/>
      <c r="R81" s="453" t="n"/>
      <c r="S81" s="453" t="n"/>
      <c r="T81" s="453" t="n"/>
      <c r="U81" s="453" t="n"/>
      <c r="V81" s="453" t="n"/>
      <c r="W81" s="453" t="n"/>
      <c r="X81" s="453" t="n"/>
      <c r="Y81" s="453" t="n"/>
      <c r="Z81" s="453" t="n"/>
      <c r="AA81" s="453" t="n"/>
      <c r="AB81" s="453" t="n"/>
      <c r="AC81" s="453" t="n"/>
      <c r="AD81" s="453" t="n"/>
      <c r="AE81" s="453" t="n"/>
    </row>
    <row r="82" ht="22.5" customHeight="1" s="414">
      <c r="A82" s="667" t="inlineStr">
        <is>
          <t>TOTAL МАЙ 1-31</t>
        </is>
      </c>
      <c r="B82" s="672" t="n"/>
      <c r="C82" s="668">
        <f>328273+42967+1800+80000</f>
        <v/>
      </c>
      <c r="D82" s="699" t="n"/>
      <c r="E82" s="669" t="n">
        <v>143</v>
      </c>
      <c r="F82" s="699" t="n"/>
      <c r="G82" s="669" t="n">
        <v>38</v>
      </c>
      <c r="H82" s="670">
        <f>IFERROR(G82/E82,0)</f>
        <v/>
      </c>
      <c r="I82" s="671">
        <f>IFERROR(C82/E82,0)</f>
        <v/>
      </c>
      <c r="J82" s="672" t="n"/>
      <c r="K82" s="671">
        <f>IFERROR(C82/G82,0)</f>
        <v/>
      </c>
      <c r="L82" s="673" t="n"/>
      <c r="M82" s="674">
        <f>IFERROR(G82/E82,0)</f>
        <v/>
      </c>
      <c r="N82" s="643" t="n"/>
      <c r="O82" s="453" t="n"/>
      <c r="P82" s="453" t="n"/>
      <c r="Q82" s="453" t="n"/>
      <c r="R82" s="453" t="n"/>
      <c r="S82" s="453" t="n"/>
      <c r="T82" s="453" t="n"/>
      <c r="U82" s="453" t="n"/>
      <c r="V82" s="453" t="n"/>
      <c r="W82" s="453" t="n"/>
      <c r="X82" s="453" t="n"/>
      <c r="Y82" s="453" t="n"/>
      <c r="Z82" s="453" t="n"/>
      <c r="AA82" s="453" t="n"/>
      <c r="AB82" s="453" t="n"/>
      <c r="AC82" s="453" t="n"/>
      <c r="AD82" s="453" t="n"/>
      <c r="AE82" s="453" t="n"/>
    </row>
    <row r="83" ht="22.5" customHeight="1" s="414">
      <c r="A83" s="700" t="n"/>
      <c r="B83" s="672" t="n"/>
      <c r="C83" s="701" t="n"/>
      <c r="D83" s="699" t="n"/>
      <c r="E83" s="696" t="n"/>
      <c r="F83" s="699" t="n"/>
      <c r="G83" s="696" t="n"/>
      <c r="H83" s="702" t="n"/>
      <c r="I83" s="672" t="n"/>
      <c r="J83" s="672" t="n"/>
      <c r="K83" s="672" t="n"/>
      <c r="L83" s="673" t="n"/>
      <c r="M83" s="703" t="n"/>
      <c r="N83" s="643" t="n"/>
      <c r="O83" s="453" t="n"/>
      <c r="P83" s="453" t="n"/>
      <c r="Q83" s="453" t="n"/>
      <c r="R83" s="453" t="n"/>
      <c r="S83" s="453" t="n"/>
      <c r="T83" s="453" t="n"/>
      <c r="U83" s="453" t="n"/>
      <c r="V83" s="453" t="n"/>
      <c r="W83" s="453" t="n"/>
      <c r="X83" s="453" t="n"/>
      <c r="Y83" s="453" t="n"/>
      <c r="Z83" s="453" t="n"/>
      <c r="AA83" s="453" t="n"/>
      <c r="AB83" s="453" t="n"/>
      <c r="AC83" s="453" t="n"/>
      <c r="AD83" s="453" t="n"/>
      <c r="AE83" s="453" t="n"/>
    </row>
    <row r="84" ht="22.5" customHeight="1" s="414">
      <c r="A84" s="686" t="inlineStr">
        <is>
          <t>TOTAL 2Q</t>
        </is>
      </c>
      <c r="B84" s="693" t="n"/>
      <c r="C84" s="688">
        <f>C80+C66</f>
        <v/>
      </c>
      <c r="D84" s="689" t="n"/>
      <c r="E84" s="690">
        <f>E80+E66</f>
        <v/>
      </c>
      <c r="F84" s="689" t="n"/>
      <c r="G84" s="690">
        <f>G80+G66</f>
        <v/>
      </c>
      <c r="H84" s="691">
        <f>IFERROR(G84/E84,0)</f>
        <v/>
      </c>
      <c r="I84" s="692">
        <f>IFERROR(C84/E84,0)</f>
        <v/>
      </c>
      <c r="J84" s="693" t="n"/>
      <c r="K84" s="692">
        <f>IFERROR(C84/G84,0)</f>
        <v/>
      </c>
      <c r="L84" s="694" t="n"/>
      <c r="M84" s="695">
        <f>IFERROR(G84/E84,0)</f>
        <v/>
      </c>
      <c r="N84" s="643" t="n"/>
      <c r="O84" s="453" t="n"/>
      <c r="P84" s="453" t="n"/>
      <c r="Q84" s="453" t="n"/>
      <c r="R84" s="453" t="n"/>
      <c r="S84" s="453" t="n"/>
      <c r="T84" s="453" t="n"/>
      <c r="U84" s="453" t="n"/>
      <c r="V84" s="453" t="n"/>
      <c r="W84" s="453" t="n"/>
      <c r="X84" s="453" t="n"/>
      <c r="Y84" s="453" t="n"/>
      <c r="Z84" s="453" t="n"/>
      <c r="AA84" s="453" t="n"/>
      <c r="AB84" s="453" t="n"/>
      <c r="AC84" s="453" t="n"/>
      <c r="AD84" s="453" t="n"/>
      <c r="AE84" s="453" t="n"/>
    </row>
    <row r="85" ht="22.5" customHeight="1" s="414">
      <c r="A85" s="661" t="n"/>
      <c r="B85" s="640" t="n"/>
      <c r="C85" s="663" t="n"/>
      <c r="D85" s="664" t="n"/>
      <c r="E85" s="659" t="n"/>
      <c r="F85" s="664" t="n"/>
      <c r="G85" s="659" t="n"/>
      <c r="H85" s="665" t="n"/>
      <c r="I85" s="640" t="n"/>
      <c r="J85" s="640" t="n"/>
      <c r="K85" s="640" t="n"/>
      <c r="L85" s="641" t="n"/>
      <c r="M85" s="666" t="n"/>
      <c r="N85" s="643" t="n"/>
      <c r="O85" s="453" t="n"/>
      <c r="P85" s="453" t="n"/>
      <c r="Q85" s="453" t="n"/>
      <c r="R85" s="453" t="n"/>
      <c r="S85" s="453" t="n"/>
      <c r="T85" s="453" t="n"/>
      <c r="U85" s="453" t="n"/>
      <c r="V85" s="453" t="n"/>
      <c r="W85" s="453" t="n"/>
      <c r="X85" s="453" t="n"/>
      <c r="Y85" s="453" t="n"/>
      <c r="Z85" s="453" t="n"/>
      <c r="AA85" s="453" t="n"/>
      <c r="AB85" s="453" t="n"/>
      <c r="AC85" s="453" t="n"/>
      <c r="AD85" s="453" t="n"/>
      <c r="AE85" s="453" t="n"/>
    </row>
    <row r="86" ht="22.5" customHeight="1" s="414">
      <c r="A86" s="661" t="n"/>
      <c r="B86" s="640" t="n"/>
      <c r="C86" s="663" t="n"/>
      <c r="D86" s="664" t="n"/>
      <c r="E86" s="659" t="n"/>
      <c r="F86" s="664" t="n"/>
      <c r="G86" s="659" t="n"/>
      <c r="H86" s="665" t="n"/>
      <c r="I86" s="640" t="n"/>
      <c r="J86" s="640" t="n"/>
      <c r="K86" s="640" t="n"/>
      <c r="L86" s="641" t="n"/>
      <c r="M86" s="666" t="n"/>
      <c r="N86" s="643" t="n"/>
      <c r="O86" s="453" t="n"/>
      <c r="P86" s="453" t="n"/>
      <c r="Q86" s="453" t="n"/>
      <c r="R86" s="453" t="n"/>
      <c r="S86" s="453" t="n"/>
      <c r="T86" s="453" t="n"/>
      <c r="U86" s="453" t="n"/>
      <c r="V86" s="453" t="n"/>
      <c r="W86" s="453" t="n"/>
      <c r="X86" s="453" t="n"/>
      <c r="Y86" s="453" t="n"/>
      <c r="Z86" s="453" t="n"/>
      <c r="AA86" s="453" t="n"/>
      <c r="AB86" s="453" t="n"/>
      <c r="AC86" s="453" t="n"/>
      <c r="AD86" s="453" t="n"/>
      <c r="AE86" s="453" t="n"/>
    </row>
    <row r="87" ht="22.5" customHeight="1" s="414">
      <c r="A87" s="661" t="n"/>
      <c r="B87" s="640" t="n"/>
      <c r="C87" s="663" t="n"/>
      <c r="D87" s="664" t="n"/>
      <c r="E87" s="659" t="n"/>
      <c r="F87" s="664" t="n"/>
      <c r="G87" s="659" t="n"/>
      <c r="H87" s="665" t="n"/>
      <c r="I87" s="640" t="n"/>
      <c r="J87" s="640" t="n"/>
      <c r="K87" s="640" t="n"/>
      <c r="L87" s="641" t="n"/>
      <c r="M87" s="666" t="n"/>
      <c r="N87" s="643" t="n"/>
      <c r="O87" s="453" t="n"/>
      <c r="P87" s="453" t="n"/>
      <c r="Q87" s="453" t="n"/>
      <c r="R87" s="453" t="n"/>
      <c r="S87" s="453" t="n"/>
      <c r="T87" s="453" t="n"/>
      <c r="U87" s="453" t="n"/>
      <c r="V87" s="453" t="n"/>
      <c r="W87" s="453" t="n"/>
      <c r="X87" s="453" t="n"/>
      <c r="Y87" s="453" t="n"/>
      <c r="Z87" s="453" t="n"/>
      <c r="AA87" s="453" t="n"/>
      <c r="AB87" s="453" t="n"/>
      <c r="AC87" s="453" t="n"/>
      <c r="AD87" s="453" t="n"/>
      <c r="AE87" s="453" t="n"/>
    </row>
    <row r="88" ht="22.5" customHeight="1" s="414">
      <c r="A88" s="661" t="n"/>
      <c r="B88" s="640" t="n"/>
      <c r="C88" s="663" t="n"/>
      <c r="D88" s="664" t="n"/>
      <c r="E88" s="659" t="n"/>
      <c r="F88" s="664" t="n"/>
      <c r="G88" s="659" t="n"/>
      <c r="H88" s="665" t="n"/>
      <c r="I88" s="640" t="n"/>
      <c r="J88" s="640" t="n"/>
      <c r="K88" s="640" t="n"/>
      <c r="L88" s="641" t="n"/>
      <c r="M88" s="666" t="n"/>
      <c r="N88" s="643" t="n"/>
      <c r="O88" s="453" t="n"/>
      <c r="P88" s="453" t="n"/>
      <c r="Q88" s="453" t="n"/>
      <c r="R88" s="453" t="n"/>
      <c r="S88" s="453" t="n"/>
      <c r="T88" s="453" t="n"/>
      <c r="U88" s="453" t="n"/>
      <c r="V88" s="453" t="n"/>
      <c r="W88" s="453" t="n"/>
      <c r="X88" s="453" t="n"/>
      <c r="Y88" s="453" t="n"/>
      <c r="Z88" s="453" t="n"/>
      <c r="AA88" s="453" t="n"/>
      <c r="AB88" s="453" t="n"/>
      <c r="AC88" s="453" t="n"/>
      <c r="AD88" s="453" t="n"/>
      <c r="AE88" s="453" t="n"/>
    </row>
    <row r="89" ht="22.5" customHeight="1" s="414">
      <c r="A89" s="661" t="n"/>
      <c r="B89" s="640" t="n"/>
      <c r="C89" s="663" t="n"/>
      <c r="D89" s="664" t="n"/>
      <c r="E89" s="659" t="n"/>
      <c r="F89" s="664" t="n"/>
      <c r="G89" s="659" t="n"/>
      <c r="H89" s="665" t="n"/>
      <c r="I89" s="640" t="n"/>
      <c r="J89" s="640" t="n"/>
      <c r="K89" s="640" t="n"/>
      <c r="L89" s="641" t="n"/>
      <c r="M89" s="666" t="n"/>
      <c r="N89" s="643" t="n"/>
      <c r="O89" s="453" t="n"/>
      <c r="P89" s="453" t="n"/>
      <c r="Q89" s="453" t="n"/>
      <c r="R89" s="453" t="n"/>
      <c r="S89" s="453" t="n"/>
      <c r="T89" s="453" t="n"/>
      <c r="U89" s="453" t="n"/>
      <c r="V89" s="453" t="n"/>
      <c r="W89" s="453" t="n"/>
      <c r="X89" s="453" t="n"/>
      <c r="Y89" s="453" t="n"/>
      <c r="Z89" s="453" t="n"/>
      <c r="AA89" s="453" t="n"/>
      <c r="AB89" s="453" t="n"/>
      <c r="AC89" s="453" t="n"/>
      <c r="AD89" s="453" t="n"/>
      <c r="AE89" s="453" t="n"/>
    </row>
    <row r="90" ht="22.5" customHeight="1" s="414">
      <c r="A90" s="661" t="n"/>
      <c r="B90" s="640" t="n"/>
      <c r="C90" s="663" t="n"/>
      <c r="D90" s="664" t="n"/>
      <c r="E90" s="659" t="n"/>
      <c r="F90" s="664" t="n"/>
      <c r="G90" s="659" t="n"/>
      <c r="H90" s="665" t="n"/>
      <c r="I90" s="640" t="n"/>
      <c r="J90" s="640" t="n"/>
      <c r="K90" s="640" t="n"/>
      <c r="L90" s="641" t="n"/>
      <c r="M90" s="666" t="n"/>
      <c r="N90" s="643" t="n"/>
      <c r="O90" s="453" t="n"/>
      <c r="P90" s="453" t="n"/>
      <c r="Q90" s="453" t="n"/>
      <c r="R90" s="453" t="n"/>
      <c r="S90" s="453" t="n"/>
      <c r="T90" s="453" t="n"/>
      <c r="U90" s="453" t="n"/>
      <c r="V90" s="453" t="n"/>
      <c r="W90" s="453" t="n"/>
      <c r="X90" s="453" t="n"/>
      <c r="Y90" s="453" t="n"/>
      <c r="Z90" s="453" t="n"/>
      <c r="AA90" s="453" t="n"/>
      <c r="AB90" s="453" t="n"/>
      <c r="AC90" s="453" t="n"/>
      <c r="AD90" s="453" t="n"/>
      <c r="AE90" s="453" t="n"/>
    </row>
    <row r="91" ht="22.5" customHeight="1" s="414">
      <c r="A91" s="661" t="n"/>
      <c r="B91" s="640" t="n"/>
      <c r="C91" s="663" t="n"/>
      <c r="D91" s="664" t="n"/>
      <c r="E91" s="659" t="n"/>
      <c r="F91" s="664" t="n"/>
      <c r="G91" s="659" t="n"/>
      <c r="H91" s="665" t="n"/>
      <c r="I91" s="640" t="n"/>
      <c r="J91" s="640" t="n"/>
      <c r="K91" s="640" t="n"/>
      <c r="L91" s="641" t="n"/>
      <c r="M91" s="666" t="n"/>
      <c r="N91" s="643" t="n"/>
      <c r="O91" s="453" t="n"/>
      <c r="P91" s="453" t="n"/>
      <c r="Q91" s="453" t="n"/>
      <c r="R91" s="453" t="n"/>
      <c r="S91" s="453" t="n"/>
      <c r="T91" s="453" t="n"/>
      <c r="U91" s="453" t="n"/>
      <c r="V91" s="453" t="n"/>
      <c r="W91" s="453" t="n"/>
      <c r="X91" s="453" t="n"/>
      <c r="Y91" s="453" t="n"/>
      <c r="Z91" s="453" t="n"/>
      <c r="AA91" s="453" t="n"/>
      <c r="AB91" s="453" t="n"/>
      <c r="AC91" s="453" t="n"/>
      <c r="AD91" s="453" t="n"/>
      <c r="AE91" s="453" t="n"/>
    </row>
    <row r="92" ht="22.5" customHeight="1" s="414">
      <c r="A92" s="625" t="inlineStr">
        <is>
          <t>01.02-31.03.25</t>
        </is>
      </c>
      <c r="B92" s="635" t="inlineStr">
        <is>
          <t>ЯД</t>
        </is>
      </c>
      <c r="C92" s="636">
        <f>820132-84501</f>
        <v/>
      </c>
      <c r="D92" s="637">
        <f>IFERROR(E92/$E$105,0)</f>
        <v/>
      </c>
      <c r="E92" s="638" t="n">
        <v>57</v>
      </c>
      <c r="F92" s="637">
        <f>IFERROR(G92/$G$105,0)</f>
        <v/>
      </c>
      <c r="G92" s="638" t="n">
        <v>7</v>
      </c>
      <c r="H92" s="639">
        <f>IFERROR(G92/E92,0)</f>
        <v/>
      </c>
      <c r="I92" s="635">
        <f>IFERROR(C92/E92,0)</f>
        <v/>
      </c>
      <c r="J92" s="640" t="n"/>
      <c r="K92" s="635">
        <f>IFERROR(C92/G92,0)</f>
        <v/>
      </c>
      <c r="L92" s="641" t="n"/>
      <c r="M92" s="642">
        <f>IFERROR(G92/E92,0)</f>
        <v/>
      </c>
      <c r="N92" s="643" t="n"/>
      <c r="O92" s="453" t="n"/>
      <c r="P92" s="453" t="n"/>
      <c r="Q92" s="453" t="n"/>
      <c r="R92" s="453" t="n"/>
      <c r="S92" s="453" t="n"/>
      <c r="T92" s="453" t="n"/>
      <c r="U92" s="453" t="n"/>
      <c r="V92" s="453" t="n"/>
      <c r="W92" s="453" t="n"/>
      <c r="X92" s="453" t="n"/>
      <c r="Y92" s="453" t="n"/>
      <c r="Z92" s="453" t="n"/>
      <c r="AA92" s="453" t="n"/>
      <c r="AB92" s="453" t="n"/>
      <c r="AC92" s="453" t="n"/>
      <c r="AD92" s="453" t="n"/>
      <c r="AE92" s="453" t="n"/>
    </row>
    <row r="93" ht="22.5" customHeight="1" s="414">
      <c r="A93" s="661" t="n"/>
      <c r="B93" s="635" t="inlineStr">
        <is>
          <t>SEO</t>
        </is>
      </c>
      <c r="C93" s="663" t="n"/>
      <c r="D93" s="637">
        <f>IFERROR(E93/$E$105,0)</f>
        <v/>
      </c>
      <c r="E93" s="638" t="n">
        <v>55</v>
      </c>
      <c r="F93" s="637">
        <f>IFERROR(G93/$G$105,0)</f>
        <v/>
      </c>
      <c r="G93" s="638" t="n">
        <v>19</v>
      </c>
      <c r="H93" s="639">
        <f>IFERROR(G93/E93,0)</f>
        <v/>
      </c>
      <c r="I93" s="635">
        <f>IFERROR(C93/E93,0)</f>
        <v/>
      </c>
      <c r="J93" s="640" t="n"/>
      <c r="K93" s="635">
        <f>IFERROR(C93/G93,0)</f>
        <v/>
      </c>
      <c r="L93" s="641" t="n"/>
      <c r="M93" s="642">
        <f>IFERROR(G93/E93,0)</f>
        <v/>
      </c>
      <c r="N93" s="643" t="n"/>
      <c r="O93" s="453" t="n"/>
      <c r="P93" s="453" t="n"/>
      <c r="Q93" s="453" t="n"/>
      <c r="R93" s="453" t="n"/>
      <c r="S93" s="453" t="n"/>
      <c r="T93" s="453" t="n"/>
      <c r="U93" s="453" t="n"/>
      <c r="V93" s="453" t="n"/>
      <c r="W93" s="453" t="n"/>
      <c r="X93" s="453" t="n"/>
      <c r="Y93" s="453" t="n"/>
      <c r="Z93" s="453" t="n"/>
      <c r="AA93" s="453" t="n"/>
      <c r="AB93" s="453" t="n"/>
      <c r="AC93" s="453" t="n"/>
      <c r="AD93" s="453" t="n"/>
      <c r="AE93" s="453" t="n"/>
    </row>
    <row r="94" ht="22.5" customHeight="1" s="414">
      <c r="A94" s="704" t="n"/>
      <c r="B94" s="635" t="inlineStr">
        <is>
          <t>ВК лидген</t>
        </is>
      </c>
      <c r="C94" s="705">
        <f>(96000+222000)-14000</f>
        <v/>
      </c>
      <c r="D94" s="637">
        <f>IFERROR(E94/$E$105,0)</f>
        <v/>
      </c>
      <c r="E94" s="706" t="n">
        <v>15</v>
      </c>
      <c r="F94" s="637">
        <f>IFERROR(G94/$G$105,0)</f>
        <v/>
      </c>
      <c r="G94" s="706" t="n">
        <v>1</v>
      </c>
      <c r="H94" s="639">
        <f>IFERROR(G94/E94,0)</f>
        <v/>
      </c>
      <c r="I94" s="635">
        <f>IFERROR(C94/E94,0)</f>
        <v/>
      </c>
      <c r="J94" s="640" t="n"/>
      <c r="K94" s="635">
        <f>IFERROR(C94/G94,0)</f>
        <v/>
      </c>
      <c r="L94" s="641" t="n"/>
      <c r="M94" s="642">
        <f>IFERROR(G94/E94,0)</f>
        <v/>
      </c>
      <c r="N94" s="643" t="n"/>
      <c r="O94" s="453" t="n"/>
      <c r="P94" s="453" t="n"/>
      <c r="Q94" s="453" t="n"/>
      <c r="R94" s="453" t="n"/>
      <c r="S94" s="453" t="n"/>
      <c r="T94" s="453" t="n"/>
      <c r="U94" s="453" t="n"/>
      <c r="V94" s="453" t="n"/>
      <c r="W94" s="453" t="n"/>
      <c r="X94" s="453" t="n"/>
      <c r="Y94" s="453" t="n"/>
      <c r="Z94" s="453" t="n"/>
      <c r="AA94" s="453" t="n"/>
      <c r="AB94" s="453" t="n"/>
      <c r="AC94" s="453" t="n"/>
      <c r="AD94" s="453" t="n"/>
      <c r="AE94" s="453" t="n"/>
    </row>
    <row r="95" ht="22.5" customHeight="1" s="414">
      <c r="A95" s="704" t="n"/>
      <c r="B95" s="635" t="inlineStr">
        <is>
          <t>ВК контент</t>
        </is>
      </c>
      <c r="C95" s="705" t="n">
        <v>14000</v>
      </c>
      <c r="D95" s="637">
        <f>IFERROR(E95/$E$105,0)</f>
        <v/>
      </c>
      <c r="E95" s="706" t="n">
        <v>0</v>
      </c>
      <c r="F95" s="637">
        <f>IFERROR(G95/$G$105,0)</f>
        <v/>
      </c>
      <c r="G95" s="706" t="n">
        <v>0</v>
      </c>
      <c r="H95" s="639">
        <f>IFERROR(G95/E95,0)</f>
        <v/>
      </c>
      <c r="I95" s="635">
        <f>IFERROR(C95/E95,0)</f>
        <v/>
      </c>
      <c r="J95" s="640" t="n"/>
      <c r="K95" s="635">
        <f>IFERROR(C95/G95,0)</f>
        <v/>
      </c>
      <c r="L95" s="641" t="n"/>
      <c r="M95" s="642">
        <f>IFERROR(G95/E95,0)</f>
        <v/>
      </c>
      <c r="N95" s="643" t="n"/>
      <c r="O95" s="453" t="n"/>
      <c r="P95" s="453" t="n"/>
      <c r="Q95" s="453" t="n"/>
      <c r="R95" s="453" t="n"/>
      <c r="S95" s="453" t="n"/>
      <c r="T95" s="453" t="n"/>
      <c r="U95" s="453" t="n"/>
      <c r="V95" s="453" t="n"/>
      <c r="W95" s="453" t="n"/>
      <c r="X95" s="453" t="n"/>
      <c r="Y95" s="453" t="n"/>
      <c r="Z95" s="453" t="n"/>
      <c r="AA95" s="453" t="n"/>
      <c r="AB95" s="453" t="n"/>
      <c r="AC95" s="453" t="n"/>
      <c r="AD95" s="453" t="n"/>
      <c r="AE95" s="453" t="n"/>
    </row>
    <row r="96" ht="22.5" customHeight="1" s="414">
      <c r="A96" s="704" t="n"/>
      <c r="B96" s="635" t="inlineStr">
        <is>
          <t>ТГ</t>
        </is>
      </c>
      <c r="C96" s="705" t="n">
        <v>84501</v>
      </c>
      <c r="D96" s="637">
        <f>IFERROR(E96/$E$105,0)</f>
        <v/>
      </c>
      <c r="E96" s="706" t="n">
        <v>14</v>
      </c>
      <c r="F96" s="637">
        <f>IFERROR(G96/$G$105,0)</f>
        <v/>
      </c>
      <c r="G96" s="706" t="n">
        <v>0</v>
      </c>
      <c r="H96" s="639">
        <f>IFERROR(G96/E96,0)</f>
        <v/>
      </c>
      <c r="I96" s="635">
        <f>IFERROR(C96/E96,0)</f>
        <v/>
      </c>
      <c r="J96" s="640" t="n"/>
      <c r="K96" s="635">
        <f>IFERROR(C96/G96,0)</f>
        <v/>
      </c>
      <c r="L96" s="641" t="n"/>
      <c r="M96" s="642">
        <f>IFERROR(G96/E96,0)</f>
        <v/>
      </c>
      <c r="N96" s="643" t="n"/>
      <c r="O96" s="453" t="n"/>
      <c r="P96" s="453" t="n"/>
      <c r="Q96" s="453" t="n"/>
      <c r="R96" s="453" t="n"/>
      <c r="S96" s="453" t="n"/>
      <c r="T96" s="453" t="n"/>
      <c r="U96" s="453" t="n"/>
      <c r="V96" s="453" t="n"/>
      <c r="W96" s="453" t="n"/>
      <c r="X96" s="453" t="n"/>
      <c r="Y96" s="453" t="n"/>
      <c r="Z96" s="453" t="n"/>
      <c r="AA96" s="453" t="n"/>
      <c r="AB96" s="453" t="n"/>
      <c r="AC96" s="453" t="n"/>
      <c r="AD96" s="453" t="n"/>
      <c r="AE96" s="453" t="n"/>
    </row>
    <row r="97" ht="22.5" customHeight="1" s="414">
      <c r="A97" s="704" t="n"/>
      <c r="B97" s="705" t="inlineStr">
        <is>
          <t>Прямые визиты</t>
        </is>
      </c>
      <c r="C97" s="705" t="n">
        <v>0</v>
      </c>
      <c r="D97" s="637">
        <f>IFERROR(E97/$E$105,0)</f>
        <v/>
      </c>
      <c r="E97" s="706" t="n">
        <v>6</v>
      </c>
      <c r="F97" s="637">
        <f>IFERROR(G97/$G$105,0)</f>
        <v/>
      </c>
      <c r="G97" s="706" t="n">
        <v>3</v>
      </c>
      <c r="H97" s="639">
        <f>IFERROR(G97/E97,0)</f>
        <v/>
      </c>
      <c r="I97" s="635">
        <f>IFERROR(C97/E97,0)</f>
        <v/>
      </c>
      <c r="J97" s="640" t="n"/>
      <c r="K97" s="635">
        <f>IFERROR(C97/G97,0)</f>
        <v/>
      </c>
      <c r="L97" s="641" t="n"/>
      <c r="M97" s="642">
        <f>IFERROR(G97/E97,0)</f>
        <v/>
      </c>
      <c r="N97" s="643" t="n"/>
      <c r="O97" s="453" t="n"/>
      <c r="P97" s="453" t="n"/>
      <c r="Q97" s="453" t="n"/>
      <c r="R97" s="453" t="n"/>
      <c r="S97" s="453" t="n"/>
      <c r="T97" s="453" t="n"/>
      <c r="U97" s="453" t="n"/>
      <c r="V97" s="453" t="n"/>
      <c r="W97" s="453" t="n"/>
      <c r="X97" s="453" t="n"/>
      <c r="Y97" s="453" t="n"/>
      <c r="Z97" s="453" t="n"/>
      <c r="AA97" s="453" t="n"/>
      <c r="AB97" s="453" t="n"/>
      <c r="AC97" s="453" t="n"/>
      <c r="AD97" s="453" t="n"/>
      <c r="AE97" s="453" t="n"/>
    </row>
    <row r="98" ht="22.5" customHeight="1" s="414">
      <c r="A98" s="704" t="n"/>
      <c r="B98" s="705" t="inlineStr">
        <is>
          <t>Наши площадки</t>
        </is>
      </c>
      <c r="C98" s="705" t="n">
        <v>0</v>
      </c>
      <c r="D98" s="637">
        <f>IFERROR(E98/$E$105,0)</f>
        <v/>
      </c>
      <c r="E98" s="706" t="n">
        <v>9</v>
      </c>
      <c r="F98" s="637">
        <f>IFERROR(G98/$G$105,0)</f>
        <v/>
      </c>
      <c r="G98" s="706" t="n">
        <v>5</v>
      </c>
      <c r="H98" s="639">
        <f>IFERROR(G98/E98,0)</f>
        <v/>
      </c>
      <c r="I98" s="635">
        <f>IFERROR(C98/E98,0)</f>
        <v/>
      </c>
      <c r="J98" s="640" t="n"/>
      <c r="K98" s="635">
        <f>IFERROR(C98/G98,0)</f>
        <v/>
      </c>
      <c r="L98" s="641" t="n"/>
      <c r="M98" s="642">
        <f>IFERROR(G98/E98,0)</f>
        <v/>
      </c>
      <c r="N98" s="643" t="n"/>
      <c r="O98" s="453" t="n"/>
      <c r="P98" s="453" t="n"/>
      <c r="Q98" s="453" t="n"/>
      <c r="R98" s="453" t="n"/>
      <c r="S98" s="453" t="n"/>
      <c r="T98" s="453" t="n"/>
      <c r="U98" s="453" t="n"/>
      <c r="V98" s="453" t="n"/>
      <c r="W98" s="453" t="n"/>
      <c r="X98" s="453" t="n"/>
      <c r="Y98" s="453" t="n"/>
      <c r="Z98" s="453" t="n"/>
      <c r="AA98" s="453" t="n"/>
      <c r="AB98" s="453" t="n"/>
      <c r="AC98" s="453" t="n"/>
      <c r="AD98" s="453" t="n"/>
      <c r="AE98" s="453" t="n"/>
    </row>
    <row r="99" ht="22.5" customHeight="1" s="414">
      <c r="A99" s="704" t="n"/>
      <c r="B99" s="705" t="inlineStr">
        <is>
          <t>Внешние площадки</t>
        </is>
      </c>
      <c r="C99" s="705" t="n">
        <v>0</v>
      </c>
      <c r="D99" s="637">
        <f>IFERROR(E99/$E$105,0)</f>
        <v/>
      </c>
      <c r="E99" s="706" t="n">
        <v>15</v>
      </c>
      <c r="F99" s="637">
        <f>IFERROR(G99/$G$105,0)</f>
        <v/>
      </c>
      <c r="G99" s="706" t="n">
        <v>7</v>
      </c>
      <c r="H99" s="639">
        <f>IFERROR(G99/E99,0)</f>
        <v/>
      </c>
      <c r="I99" s="635">
        <f>IFERROR(C99/E99,0)</f>
        <v/>
      </c>
      <c r="J99" s="640" t="n"/>
      <c r="K99" s="635">
        <f>IFERROR(C99/G99,0)</f>
        <v/>
      </c>
      <c r="L99" s="641" t="n"/>
      <c r="M99" s="642">
        <f>IFERROR(G99/E99,0)</f>
        <v/>
      </c>
      <c r="N99" s="643" t="n"/>
      <c r="O99" s="453" t="n"/>
      <c r="P99" s="453" t="n"/>
      <c r="Q99" s="453" t="n"/>
      <c r="R99" s="453" t="n"/>
      <c r="S99" s="453" t="n"/>
      <c r="T99" s="453" t="n"/>
      <c r="U99" s="453" t="n"/>
      <c r="V99" s="453" t="n"/>
      <c r="W99" s="453" t="n"/>
      <c r="X99" s="453" t="n"/>
      <c r="Y99" s="453" t="n"/>
      <c r="Z99" s="453" t="n"/>
      <c r="AA99" s="453" t="n"/>
      <c r="AB99" s="453" t="n"/>
      <c r="AC99" s="453" t="n"/>
      <c r="AD99" s="453" t="n"/>
      <c r="AE99" s="453" t="n"/>
    </row>
    <row r="100" ht="22.5" customHeight="1" s="414">
      <c r="A100" s="707" t="n"/>
      <c r="B100" s="708" t="inlineStr">
        <is>
          <t>Вебинары, мероприятия</t>
        </is>
      </c>
      <c r="C100" s="708" t="n">
        <v>0</v>
      </c>
      <c r="D100" s="637">
        <f>IFERROR(E100/$E$105,0)</f>
        <v/>
      </c>
      <c r="E100" s="709" t="n">
        <v>4</v>
      </c>
      <c r="F100" s="637">
        <f>IFERROR(G100/$G$105,0)</f>
        <v/>
      </c>
      <c r="G100" s="709" t="n">
        <v>0</v>
      </c>
      <c r="H100" s="639">
        <f>IFERROR(G100/E100,0)</f>
        <v/>
      </c>
      <c r="I100" s="635">
        <f>IFERROR(C100/E100,0)</f>
        <v/>
      </c>
      <c r="J100" s="640" t="n"/>
      <c r="K100" s="635">
        <f>IFERROR(C100/G100,0)</f>
        <v/>
      </c>
      <c r="L100" s="641" t="n"/>
      <c r="M100" s="642">
        <f>IFERROR(G100/E100,0)</f>
        <v/>
      </c>
      <c r="N100" s="643" t="n"/>
      <c r="O100" s="453" t="n"/>
      <c r="P100" s="453" t="n"/>
      <c r="Q100" s="453" t="n"/>
      <c r="R100" s="453" t="n"/>
      <c r="S100" s="453" t="n"/>
      <c r="T100" s="453" t="n"/>
      <c r="U100" s="453" t="n"/>
      <c r="V100" s="453" t="n"/>
      <c r="W100" s="453" t="n"/>
      <c r="X100" s="453" t="n"/>
      <c r="Y100" s="453" t="n"/>
      <c r="Z100" s="453" t="n"/>
      <c r="AA100" s="453" t="n"/>
      <c r="AB100" s="453" t="n"/>
      <c r="AC100" s="453" t="n"/>
      <c r="AD100" s="453" t="n"/>
      <c r="AE100" s="453" t="n"/>
    </row>
    <row r="101" ht="22.5" customHeight="1" s="414">
      <c r="A101" s="704" t="n"/>
      <c r="B101" s="705" t="inlineStr">
        <is>
          <t>Рассылки теплые</t>
        </is>
      </c>
      <c r="C101" s="705" t="n">
        <v>0</v>
      </c>
      <c r="D101" s="637">
        <f>IFERROR(E101/$E$105,0)</f>
        <v/>
      </c>
      <c r="E101" s="706" t="n">
        <v>5</v>
      </c>
      <c r="F101" s="637">
        <f>IFERROR(G101/$G$105,0)</f>
        <v/>
      </c>
      <c r="G101" s="706" t="n">
        <v>0</v>
      </c>
      <c r="H101" s="639">
        <f>IFERROR(G101/E101,0)</f>
        <v/>
      </c>
      <c r="I101" s="635">
        <f>IFERROR(C101/E101,0)</f>
        <v/>
      </c>
      <c r="J101" s="640" t="n"/>
      <c r="K101" s="635">
        <f>IFERROR(C101/G101,0)</f>
        <v/>
      </c>
      <c r="L101" s="641" t="n"/>
      <c r="M101" s="642">
        <f>IFERROR(G101/E101,0)</f>
        <v/>
      </c>
      <c r="N101" s="643" t="n"/>
      <c r="O101" s="453" t="n"/>
      <c r="P101" s="453" t="n"/>
      <c r="Q101" s="453" t="n"/>
      <c r="R101" s="453" t="n"/>
      <c r="S101" s="453" t="n"/>
      <c r="T101" s="453" t="n"/>
      <c r="U101" s="453" t="n"/>
      <c r="V101" s="453" t="n"/>
      <c r="W101" s="453" t="n"/>
      <c r="X101" s="453" t="n"/>
      <c r="Y101" s="453" t="n"/>
      <c r="Z101" s="453" t="n"/>
      <c r="AA101" s="453" t="n"/>
      <c r="AB101" s="453" t="n"/>
      <c r="AC101" s="453" t="n"/>
      <c r="AD101" s="453" t="n"/>
      <c r="AE101" s="453" t="n"/>
    </row>
    <row r="102" ht="22.5" customHeight="1" s="414">
      <c r="A102" s="707" t="n"/>
      <c r="B102" s="708" t="inlineStr">
        <is>
          <t>Рассылки холод</t>
        </is>
      </c>
      <c r="C102" s="708" t="n">
        <v>115000</v>
      </c>
      <c r="D102" s="637">
        <f>IFERROR(E102/$E$105,0)</f>
        <v/>
      </c>
      <c r="E102" s="709" t="n">
        <v>3</v>
      </c>
      <c r="F102" s="637">
        <f>IFERROR(G102/$G$105,0)</f>
        <v/>
      </c>
      <c r="G102" s="709" t="n">
        <v>0</v>
      </c>
      <c r="H102" s="639">
        <f>IFERROR(G102/E102,0)</f>
        <v/>
      </c>
      <c r="I102" s="635">
        <f>IFERROR(C102/E102,0)</f>
        <v/>
      </c>
      <c r="J102" s="640" t="n"/>
      <c r="K102" s="635">
        <f>IFERROR(C102/G102,0)</f>
        <v/>
      </c>
      <c r="L102" s="641" t="n"/>
      <c r="M102" s="642">
        <f>IFERROR(G102/E102,0)</f>
        <v/>
      </c>
      <c r="N102" s="643" t="n"/>
      <c r="O102" s="453" t="n"/>
      <c r="P102" s="453" t="n"/>
      <c r="Q102" s="453" t="n"/>
      <c r="R102" s="453" t="n"/>
      <c r="S102" s="453" t="n"/>
      <c r="T102" s="453" t="n"/>
      <c r="U102" s="453" t="n"/>
      <c r="V102" s="453" t="n"/>
      <c r="W102" s="453" t="n"/>
      <c r="X102" s="453" t="n"/>
      <c r="Y102" s="453" t="n"/>
      <c r="Z102" s="453" t="n"/>
      <c r="AA102" s="453" t="n"/>
      <c r="AB102" s="453" t="n"/>
      <c r="AC102" s="453" t="n"/>
      <c r="AD102" s="453" t="n"/>
      <c r="AE102" s="453" t="n"/>
    </row>
    <row r="103" ht="22.5" customHeight="1" s="414">
      <c r="A103" s="704" t="n"/>
      <c r="B103" s="705" t="inlineStr">
        <is>
          <t>Рекомендации</t>
        </is>
      </c>
      <c r="C103" s="705" t="n">
        <v>0</v>
      </c>
      <c r="D103" s="637">
        <f>IFERROR(E103/$E$105,0)</f>
        <v/>
      </c>
      <c r="E103" s="706" t="n">
        <v>5</v>
      </c>
      <c r="F103" s="637">
        <f>IFERROR(G103/$G$105,0)</f>
        <v/>
      </c>
      <c r="G103" s="706" t="n">
        <v>3</v>
      </c>
      <c r="H103" s="639">
        <f>IFERROR(G103/E103,0)</f>
        <v/>
      </c>
      <c r="I103" s="635">
        <f>IFERROR(C103/E103,0)</f>
        <v/>
      </c>
      <c r="J103" s="640" t="n"/>
      <c r="K103" s="635">
        <f>IFERROR(C103/G103,0)</f>
        <v/>
      </c>
      <c r="L103" s="641" t="n"/>
      <c r="M103" s="642">
        <f>IFERROR(G103/E103,0)</f>
        <v/>
      </c>
      <c r="N103" s="643" t="n"/>
      <c r="O103" s="453" t="n"/>
      <c r="P103" s="453" t="n"/>
      <c r="Q103" s="453" t="n"/>
      <c r="R103" s="453" t="n"/>
      <c r="S103" s="453" t="n"/>
      <c r="T103" s="453" t="n"/>
      <c r="U103" s="453" t="n"/>
      <c r="V103" s="453" t="n"/>
      <c r="W103" s="453" t="n"/>
      <c r="X103" s="453" t="n"/>
      <c r="Y103" s="453" t="n"/>
      <c r="Z103" s="453" t="n"/>
      <c r="AA103" s="453" t="n"/>
      <c r="AB103" s="453" t="n"/>
      <c r="AC103" s="453" t="n"/>
      <c r="AD103" s="453" t="n"/>
      <c r="AE103" s="453" t="n"/>
    </row>
    <row r="104" ht="22.5" customHeight="1" s="414">
      <c r="A104" s="704" t="n"/>
      <c r="B104" s="705" t="inlineStr">
        <is>
          <t>Неизвестно</t>
        </is>
      </c>
      <c r="C104" s="705" t="n">
        <v>0</v>
      </c>
      <c r="D104" s="637">
        <f>IFERROR(E104/$E$105,0)</f>
        <v/>
      </c>
      <c r="E104" s="706" t="n">
        <v>6</v>
      </c>
      <c r="F104" s="637">
        <f>IFERROR(G104/$G$105,0)</f>
        <v/>
      </c>
      <c r="G104" s="706" t="n">
        <v>2</v>
      </c>
      <c r="H104" s="639">
        <f>IFERROR(G104/E104,0)</f>
        <v/>
      </c>
      <c r="I104" s="635">
        <f>IFERROR(C104/E104,0)</f>
        <v/>
      </c>
      <c r="J104" s="640" t="n"/>
      <c r="K104" s="635">
        <f>IFERROR(C104/G104,0)</f>
        <v/>
      </c>
      <c r="L104" s="641" t="n"/>
      <c r="M104" s="642">
        <f>IFERROR(G104/E104,0)</f>
        <v/>
      </c>
      <c r="N104" s="643" t="n"/>
      <c r="O104" s="453" t="n"/>
      <c r="P104" s="453" t="n"/>
      <c r="Q104" s="453" t="n"/>
      <c r="R104" s="453" t="n"/>
      <c r="S104" s="453" t="n"/>
      <c r="T104" s="453" t="n"/>
      <c r="U104" s="453" t="n"/>
      <c r="V104" s="453" t="n"/>
      <c r="W104" s="453" t="n"/>
      <c r="X104" s="453" t="n"/>
      <c r="Y104" s="453" t="n"/>
      <c r="Z104" s="453" t="n"/>
      <c r="AA104" s="453" t="n"/>
      <c r="AB104" s="453" t="n"/>
      <c r="AC104" s="453" t="n"/>
      <c r="AD104" s="453" t="n"/>
      <c r="AE104" s="453" t="n"/>
    </row>
    <row r="105" ht="22.5" customHeight="1" s="414">
      <c r="A105" s="710" t="inlineStr">
        <is>
          <t>ТОТАЛ Фервль-Март</t>
        </is>
      </c>
      <c r="B105" s="711" t="n"/>
      <c r="C105" s="712">
        <f>SUM(C92:C104)</f>
        <v/>
      </c>
      <c r="D105" s="647" t="n"/>
      <c r="E105" s="713">
        <f>SUM(E92:E104)</f>
        <v/>
      </c>
      <c r="F105" s="647" t="n"/>
      <c r="G105" s="714">
        <f>SUM(G92:G104)</f>
        <v/>
      </c>
      <c r="H105" s="649">
        <f>IFERROR(G105/E105,0)</f>
        <v/>
      </c>
      <c r="I105" s="650">
        <f>IFERROR(C105/E105,0)</f>
        <v/>
      </c>
      <c r="J105" s="645" t="n"/>
      <c r="K105" s="650">
        <f>IFERROR(C105/G105,0)</f>
        <v/>
      </c>
      <c r="L105" s="715" t="n"/>
      <c r="M105" s="652">
        <f>IFERROR(G105/E105,0)</f>
        <v/>
      </c>
      <c r="N105" s="716" t="n"/>
      <c r="O105" s="453" t="n"/>
      <c r="P105" s="453" t="n"/>
      <c r="Q105" s="453" t="n"/>
      <c r="R105" s="453" t="n"/>
      <c r="S105" s="453" t="n"/>
      <c r="T105" s="453" t="n"/>
      <c r="U105" s="453" t="n"/>
      <c r="V105" s="453" t="n"/>
      <c r="W105" s="453" t="n"/>
      <c r="X105" s="453" t="n"/>
      <c r="Y105" s="453" t="n"/>
      <c r="Z105" s="453" t="n"/>
      <c r="AA105" s="453" t="n"/>
      <c r="AB105" s="453" t="n"/>
      <c r="AC105" s="453" t="n"/>
      <c r="AD105" s="453" t="n"/>
      <c r="AE105" s="453" t="n"/>
    </row>
    <row r="106" ht="22.5" customHeight="1" s="414">
      <c r="A106" s="706" t="inlineStr">
        <is>
          <t>01-23.04</t>
        </is>
      </c>
      <c r="B106" s="635" t="inlineStr">
        <is>
          <t>ЯД</t>
        </is>
      </c>
      <c r="C106" s="705">
        <f>370000-40000</f>
        <v/>
      </c>
      <c r="D106" s="637">
        <f>IFERROR(E106/$E$120,0)</f>
        <v/>
      </c>
      <c r="E106" s="706" t="n">
        <v>24</v>
      </c>
      <c r="F106" s="637">
        <f>IFERROR(G106/$G$120,0)</f>
        <v/>
      </c>
      <c r="G106" s="706" t="n">
        <v>7</v>
      </c>
      <c r="H106" s="639">
        <f>IFERROR(G106/E106,0)</f>
        <v/>
      </c>
      <c r="I106" s="635">
        <f>IFERROR(C106/E106,0)</f>
        <v/>
      </c>
      <c r="J106" s="640" t="n"/>
      <c r="K106" s="635">
        <f>IFERROR(C106/G106,0)</f>
        <v/>
      </c>
      <c r="L106" s="673" t="n"/>
      <c r="M106" s="674">
        <f>IFERROR(G106/E106,0)</f>
        <v/>
      </c>
      <c r="N106" s="717" t="n"/>
      <c r="O106" s="453" t="n"/>
      <c r="P106" s="453" t="n"/>
      <c r="Q106" s="453" t="n"/>
      <c r="R106" s="453" t="n"/>
      <c r="S106" s="453" t="n"/>
      <c r="T106" s="453" t="n"/>
      <c r="U106" s="453" t="n"/>
      <c r="V106" s="453" t="n"/>
      <c r="W106" s="453" t="n"/>
      <c r="X106" s="453" t="n"/>
      <c r="Y106" s="453" t="n"/>
      <c r="Z106" s="453" t="n"/>
      <c r="AA106" s="453" t="n"/>
      <c r="AB106" s="453" t="n"/>
      <c r="AC106" s="453" t="n"/>
      <c r="AD106" s="453" t="n"/>
      <c r="AE106" s="453" t="n"/>
    </row>
    <row r="107" ht="22.5" customHeight="1" s="414">
      <c r="A107" s="704" t="n"/>
      <c r="B107" s="635" t="inlineStr">
        <is>
          <t>SEO</t>
        </is>
      </c>
      <c r="C107" s="718" t="n"/>
      <c r="D107" s="637">
        <f>IFERROR(E107/$E$120,0)</f>
        <v/>
      </c>
      <c r="E107" s="706" t="n">
        <v>22</v>
      </c>
      <c r="F107" s="637">
        <f>IFERROR(G107/$G$120,0)</f>
        <v/>
      </c>
      <c r="G107" s="706" t="n">
        <v>11</v>
      </c>
      <c r="H107" s="639">
        <f>IFERROR(G107/E107,0)</f>
        <v/>
      </c>
      <c r="I107" s="635">
        <f>IFERROR(C107/E107,0)</f>
        <v/>
      </c>
      <c r="J107" s="640" t="n"/>
      <c r="K107" s="635">
        <f>IFERROR(C107/G107,0)</f>
        <v/>
      </c>
      <c r="L107" s="673" t="n"/>
      <c r="M107" s="674">
        <f>IFERROR(G107/E107,0)</f>
        <v/>
      </c>
      <c r="N107" s="717" t="n"/>
      <c r="O107" s="453" t="n"/>
      <c r="P107" s="453" t="n"/>
      <c r="Q107" s="453" t="n"/>
      <c r="R107" s="453" t="n"/>
      <c r="S107" s="453" t="n"/>
      <c r="T107" s="453" t="n"/>
      <c r="U107" s="453" t="n"/>
      <c r="V107" s="453" t="n"/>
      <c r="W107" s="453" t="n"/>
      <c r="X107" s="453" t="n"/>
      <c r="Y107" s="453" t="n"/>
      <c r="Z107" s="453" t="n"/>
      <c r="AA107" s="453" t="n"/>
      <c r="AB107" s="453" t="n"/>
      <c r="AC107" s="453" t="n"/>
      <c r="AD107" s="453" t="n"/>
      <c r="AE107" s="453" t="n"/>
    </row>
    <row r="108" ht="22.5" customHeight="1" s="414">
      <c r="A108" s="704" t="n"/>
      <c r="B108" s="635" t="inlineStr">
        <is>
          <t>ВК лидген</t>
        </is>
      </c>
      <c r="C108" s="705">
        <f>150000-75900</f>
        <v/>
      </c>
      <c r="D108" s="637">
        <f>IFERROR(E108/$E$120,0)</f>
        <v/>
      </c>
      <c r="E108" s="706" t="n">
        <v>2</v>
      </c>
      <c r="F108" s="637">
        <f>IFERROR(G108/$G$120,0)</f>
        <v/>
      </c>
      <c r="G108" s="706" t="n">
        <v>0</v>
      </c>
      <c r="H108" s="639">
        <f>IFERROR(G108/E108,0)</f>
        <v/>
      </c>
      <c r="I108" s="635">
        <f>IFERROR(C108/E108,0)</f>
        <v/>
      </c>
      <c r="J108" s="640" t="n"/>
      <c r="K108" s="635">
        <f>IFERROR(C108/G108,0)</f>
        <v/>
      </c>
      <c r="L108" s="673" t="n"/>
      <c r="M108" s="674">
        <f>IFERROR(G108/E108,0)</f>
        <v/>
      </c>
      <c r="N108" s="717" t="n"/>
      <c r="O108" s="453" t="n"/>
      <c r="P108" s="453" t="n"/>
      <c r="Q108" s="453" t="n"/>
      <c r="R108" s="453" t="n"/>
      <c r="S108" s="453" t="n"/>
      <c r="T108" s="453" t="n"/>
      <c r="U108" s="453" t="n"/>
      <c r="V108" s="453" t="n"/>
      <c r="W108" s="453" t="n"/>
      <c r="X108" s="453" t="n"/>
      <c r="Y108" s="453" t="n"/>
      <c r="Z108" s="453" t="n"/>
      <c r="AA108" s="453" t="n"/>
      <c r="AB108" s="453" t="n"/>
      <c r="AC108" s="453" t="n"/>
      <c r="AD108" s="453" t="n"/>
      <c r="AE108" s="453" t="n"/>
    </row>
    <row r="109" ht="22.5" customHeight="1" s="414">
      <c r="A109" s="704" t="n"/>
      <c r="B109" s="635" t="inlineStr">
        <is>
          <t>ВК контент</t>
        </is>
      </c>
      <c r="C109" s="705" t="n">
        <v>75900</v>
      </c>
      <c r="D109" s="637">
        <f>IFERROR(E109/$E$120,0)</f>
        <v/>
      </c>
      <c r="E109" s="706" t="n">
        <v>0</v>
      </c>
      <c r="F109" s="637">
        <f>IFERROR(G109/$G$120,0)</f>
        <v/>
      </c>
      <c r="G109" s="706" t="n">
        <v>0</v>
      </c>
      <c r="H109" s="639">
        <f>IFERROR(G109/E109,0)</f>
        <v/>
      </c>
      <c r="I109" s="635">
        <f>IFERROR(C109/E109,0)</f>
        <v/>
      </c>
      <c r="J109" s="640" t="n"/>
      <c r="K109" s="635">
        <f>IFERROR(C109/G109,0)</f>
        <v/>
      </c>
      <c r="L109" s="673" t="n"/>
      <c r="M109" s="674">
        <f>IFERROR(G109/E109,0)</f>
        <v/>
      </c>
      <c r="N109" s="719" t="inlineStr">
        <is>
          <t>4. Учитывать кол-во подписчиков по продвижению контента</t>
        </is>
      </c>
      <c r="O109" s="453" t="n"/>
      <c r="P109" s="453" t="n"/>
      <c r="Q109" s="453" t="n"/>
      <c r="R109" s="453" t="n"/>
      <c r="S109" s="453" t="n"/>
      <c r="T109" s="453" t="n"/>
      <c r="U109" s="453" t="n"/>
      <c r="V109" s="453" t="n"/>
      <c r="W109" s="453" t="n"/>
      <c r="X109" s="453" t="n"/>
      <c r="Y109" s="453" t="n"/>
      <c r="Z109" s="453" t="n"/>
      <c r="AA109" s="453" t="n"/>
      <c r="AB109" s="453" t="n"/>
      <c r="AC109" s="453" t="n"/>
      <c r="AD109" s="453" t="n"/>
      <c r="AE109" s="453" t="n"/>
    </row>
    <row r="110" ht="22.5" customHeight="1" s="414">
      <c r="A110" s="704" t="n"/>
      <c r="B110" s="635" t="inlineStr">
        <is>
          <t>ТГ</t>
        </is>
      </c>
      <c r="C110" s="705" t="n">
        <v>40000</v>
      </c>
      <c r="D110" s="637">
        <f>IFERROR(E110/$E$120,0)</f>
        <v/>
      </c>
      <c r="E110" s="706" t="n">
        <v>3</v>
      </c>
      <c r="F110" s="637">
        <f>IFERROR(G110/$G$120,0)</f>
        <v/>
      </c>
      <c r="G110" s="706" t="n">
        <v>0</v>
      </c>
      <c r="H110" s="639">
        <f>IFERROR(G110/E110,0)</f>
        <v/>
      </c>
      <c r="I110" s="635">
        <f>IFERROR(C110/E110,0)</f>
        <v/>
      </c>
      <c r="J110" s="640" t="n"/>
      <c r="K110" s="635">
        <f>IFERROR(C110/G110,0)</f>
        <v/>
      </c>
      <c r="L110" s="673" t="n"/>
      <c r="M110" s="674">
        <f>IFERROR(G110/E110,0)</f>
        <v/>
      </c>
      <c r="N110" s="717" t="n"/>
      <c r="O110" s="453" t="n"/>
      <c r="P110" s="453" t="n"/>
      <c r="Q110" s="453" t="n"/>
      <c r="R110" s="453" t="n"/>
      <c r="S110" s="453" t="n"/>
      <c r="T110" s="453" t="n"/>
      <c r="U110" s="453" t="n"/>
      <c r="V110" s="453" t="n"/>
      <c r="W110" s="453" t="n"/>
      <c r="X110" s="453" t="n"/>
      <c r="Y110" s="453" t="n"/>
      <c r="Z110" s="453" t="n"/>
      <c r="AA110" s="453" t="n"/>
      <c r="AB110" s="453" t="n"/>
      <c r="AC110" s="453" t="n"/>
      <c r="AD110" s="453" t="n"/>
      <c r="AE110" s="453" t="n"/>
    </row>
    <row r="111" ht="22.5" customHeight="1" s="414">
      <c r="A111" s="704" t="n"/>
      <c r="B111" s="705" t="inlineStr">
        <is>
          <t>Прямые визиты</t>
        </is>
      </c>
      <c r="C111" s="705" t="n">
        <v>0</v>
      </c>
      <c r="D111" s="637">
        <f>IFERROR(E111/$E$120,0)</f>
        <v/>
      </c>
      <c r="E111" s="706" t="n">
        <v>12</v>
      </c>
      <c r="F111" s="637">
        <f>IFERROR(G111/$G$120,0)</f>
        <v/>
      </c>
      <c r="G111" s="706" t="n">
        <v>7</v>
      </c>
      <c r="H111" s="639">
        <f>IFERROR(G111/E111,0)</f>
        <v/>
      </c>
      <c r="I111" s="635">
        <f>IFERROR(C111/E111,0)</f>
        <v/>
      </c>
      <c r="J111" s="640" t="n"/>
      <c r="K111" s="635">
        <f>IFERROR(C111/G111,0)</f>
        <v/>
      </c>
      <c r="L111" s="673" t="n"/>
      <c r="M111" s="674">
        <f>IFERROR(G111/E111,0)</f>
        <v/>
      </c>
      <c r="N111" s="717" t="n"/>
      <c r="O111" s="453" t="n"/>
      <c r="P111" s="453" t="n"/>
      <c r="Q111" s="453" t="n"/>
      <c r="R111" s="453" t="n"/>
      <c r="S111" s="453" t="n"/>
      <c r="T111" s="453" t="n"/>
      <c r="U111" s="453" t="n"/>
      <c r="V111" s="453" t="n"/>
      <c r="W111" s="453" t="n"/>
      <c r="X111" s="453" t="n"/>
      <c r="Y111" s="453" t="n"/>
      <c r="Z111" s="453" t="n"/>
      <c r="AA111" s="453" t="n"/>
      <c r="AB111" s="453" t="n"/>
      <c r="AC111" s="453" t="n"/>
      <c r="AD111" s="453" t="n"/>
      <c r="AE111" s="453" t="n"/>
    </row>
    <row r="112" ht="22.5" customHeight="1" s="414">
      <c r="A112" s="704" t="n"/>
      <c r="B112" s="705" t="inlineStr">
        <is>
          <t>Наши площадки</t>
        </is>
      </c>
      <c r="C112" s="705" t="n">
        <v>0</v>
      </c>
      <c r="D112" s="637">
        <f>IFERROR(E112/$E$120,0)</f>
        <v/>
      </c>
      <c r="E112" s="706" t="n">
        <v>3</v>
      </c>
      <c r="F112" s="637">
        <f>IFERROR(G112/$G$120,0)</f>
        <v/>
      </c>
      <c r="G112" s="706" t="n">
        <v>0</v>
      </c>
      <c r="H112" s="639" t="n">
        <v>0</v>
      </c>
      <c r="I112" s="635">
        <f>IFERROR(C112/E112,0)</f>
        <v/>
      </c>
      <c r="J112" s="640" t="n"/>
      <c r="K112" s="635">
        <f>IFERROR(C112/G112,0)</f>
        <v/>
      </c>
      <c r="L112" s="673" t="n"/>
      <c r="M112" s="674">
        <f>IFERROR(G112/E112,0)</f>
        <v/>
      </c>
      <c r="N112" s="717" t="n"/>
      <c r="O112" s="453" t="n"/>
      <c r="P112" s="453" t="n"/>
      <c r="Q112" s="453" t="n"/>
      <c r="R112" s="453" t="n"/>
      <c r="S112" s="453" t="n"/>
      <c r="T112" s="453" t="n"/>
      <c r="U112" s="453" t="n"/>
      <c r="V112" s="453" t="n"/>
      <c r="W112" s="453" t="n"/>
      <c r="X112" s="453" t="n"/>
      <c r="Y112" s="453" t="n"/>
      <c r="Z112" s="453" t="n"/>
      <c r="AA112" s="453" t="n"/>
      <c r="AB112" s="453" t="n"/>
      <c r="AC112" s="453" t="n"/>
      <c r="AD112" s="453" t="n"/>
      <c r="AE112" s="453" t="n"/>
    </row>
    <row r="113" ht="22.5" customHeight="1" s="414">
      <c r="A113" s="704" t="n"/>
      <c r="B113" s="705" t="inlineStr">
        <is>
          <t>Внешние площадки</t>
        </is>
      </c>
      <c r="C113" s="705" t="n">
        <v>0</v>
      </c>
      <c r="D113" s="637">
        <f>IFERROR(E113/$E$120,0)</f>
        <v/>
      </c>
      <c r="E113" s="706" t="n">
        <v>10</v>
      </c>
      <c r="F113" s="637">
        <f>IFERROR(G113/$G$120,0)</f>
        <v/>
      </c>
      <c r="G113" s="706" t="n">
        <v>4</v>
      </c>
      <c r="H113" s="639">
        <f>IFERROR(G113/E113,0)</f>
        <v/>
      </c>
      <c r="I113" s="635">
        <f>IFERROR(C113/E113,0)</f>
        <v/>
      </c>
      <c r="J113" s="640" t="n"/>
      <c r="K113" s="635">
        <f>IFERROR(C113/G113,0)</f>
        <v/>
      </c>
      <c r="L113" s="673" t="n"/>
      <c r="M113" s="674">
        <f>IFERROR(G113/E113,0)</f>
        <v/>
      </c>
      <c r="N113" s="717" t="n"/>
      <c r="O113" s="453" t="n"/>
      <c r="P113" s="453" t="n"/>
      <c r="Q113" s="453" t="n"/>
      <c r="R113" s="453" t="n"/>
      <c r="S113" s="453" t="n"/>
      <c r="T113" s="453" t="n"/>
      <c r="U113" s="453" t="n"/>
      <c r="V113" s="453" t="n"/>
      <c r="W113" s="453" t="n"/>
      <c r="X113" s="453" t="n"/>
      <c r="Y113" s="453" t="n"/>
      <c r="Z113" s="453" t="n"/>
      <c r="AA113" s="453" t="n"/>
      <c r="AB113" s="453" t="n"/>
      <c r="AC113" s="453" t="n"/>
      <c r="AD113" s="453" t="n"/>
      <c r="AE113" s="453" t="n"/>
    </row>
    <row r="114" ht="22.5" customHeight="1" s="414">
      <c r="A114" s="704" t="n"/>
      <c r="B114" s="708" t="inlineStr">
        <is>
          <t>Вебинары, мероприятия</t>
        </is>
      </c>
      <c r="C114" s="705" t="n">
        <v>0</v>
      </c>
      <c r="D114" s="637">
        <f>IFERROR(E114/$E$120,0)</f>
        <v/>
      </c>
      <c r="E114" s="706" t="n">
        <v>4</v>
      </c>
      <c r="F114" s="637">
        <f>IFERROR(G114/$G$120,0)</f>
        <v/>
      </c>
      <c r="G114" s="706" t="n">
        <v>3</v>
      </c>
      <c r="H114" s="639">
        <f>IFERROR(G114/E114,0)</f>
        <v/>
      </c>
      <c r="I114" s="635">
        <f>IFERROR(C114/E114,0)</f>
        <v/>
      </c>
      <c r="J114" s="640" t="n"/>
      <c r="K114" s="635">
        <f>IFERROR(C114/G114,0)</f>
        <v/>
      </c>
      <c r="L114" s="673" t="n"/>
      <c r="M114" s="674">
        <f>IFERROR(G114/E114,0)</f>
        <v/>
      </c>
      <c r="N114" s="717" t="n"/>
      <c r="O114" s="453" t="n"/>
      <c r="P114" s="453" t="n"/>
      <c r="Q114" s="453" t="n"/>
      <c r="R114" s="453" t="n"/>
      <c r="S114" s="453" t="n"/>
      <c r="T114" s="453" t="n"/>
      <c r="U114" s="453" t="n"/>
      <c r="V114" s="453" t="n"/>
      <c r="W114" s="453" t="n"/>
      <c r="X114" s="453" t="n"/>
      <c r="Y114" s="453" t="n"/>
      <c r="Z114" s="453" t="n"/>
      <c r="AA114" s="453" t="n"/>
      <c r="AB114" s="453" t="n"/>
      <c r="AC114" s="453" t="n"/>
      <c r="AD114" s="453" t="n"/>
      <c r="AE114" s="453" t="n"/>
    </row>
    <row r="115" ht="22.5" customHeight="1" s="414">
      <c r="A115" s="704" t="n"/>
      <c r="B115" s="705" t="inlineStr">
        <is>
          <t>Рассылки теплые</t>
        </is>
      </c>
      <c r="C115" s="718" t="n"/>
      <c r="D115" s="637">
        <f>IFERROR(E115/$E$120,0)</f>
        <v/>
      </c>
      <c r="E115" s="706" t="n">
        <v>33</v>
      </c>
      <c r="F115" s="637">
        <f>IFERROR(G115/$G$120,0)</f>
        <v/>
      </c>
      <c r="G115" s="706" t="n">
        <v>6</v>
      </c>
      <c r="H115" s="639">
        <f>IFERROR(G115/E115,0)</f>
        <v/>
      </c>
      <c r="I115" s="635">
        <f>IFERROR(C115/E115,0)</f>
        <v/>
      </c>
      <c r="J115" s="640" t="n"/>
      <c r="K115" s="635">
        <f>IFERROR(C115/G115,0)</f>
        <v/>
      </c>
      <c r="L115" s="673" t="n"/>
      <c r="M115" s="674">
        <f>IFERROR(G115/E115,0)</f>
        <v/>
      </c>
      <c r="N115" s="717" t="n"/>
      <c r="O115" s="453" t="n"/>
      <c r="P115" s="453" t="n"/>
      <c r="Q115" s="453" t="n"/>
      <c r="R115" s="453" t="n"/>
      <c r="S115" s="453" t="n"/>
      <c r="T115" s="453" t="n"/>
      <c r="U115" s="453" t="n"/>
      <c r="V115" s="453" t="n"/>
      <c r="W115" s="453" t="n"/>
      <c r="X115" s="453" t="n"/>
      <c r="Y115" s="453" t="n"/>
      <c r="Z115" s="453" t="n"/>
      <c r="AA115" s="453" t="n"/>
      <c r="AB115" s="453" t="n"/>
      <c r="AC115" s="453" t="n"/>
      <c r="AD115" s="453" t="n"/>
      <c r="AE115" s="453" t="n"/>
    </row>
    <row r="116" ht="22.5" customHeight="1" s="414">
      <c r="A116" s="704" t="n"/>
      <c r="B116" s="708" t="inlineStr">
        <is>
          <t>Рассылки холод</t>
        </is>
      </c>
      <c r="C116" s="705" t="n">
        <v>0</v>
      </c>
      <c r="D116" s="637">
        <f>IFERROR(E116/$E$120,0)</f>
        <v/>
      </c>
      <c r="E116" s="706" t="n">
        <v>0</v>
      </c>
      <c r="F116" s="637">
        <f>IFERROR(G116/$G$120,0)</f>
        <v/>
      </c>
      <c r="G116" s="706" t="n">
        <v>0</v>
      </c>
      <c r="H116" s="639">
        <f>IFERROR(G116/E116,0)</f>
        <v/>
      </c>
      <c r="I116" s="635">
        <f>IFERROR(C116/E116,0)</f>
        <v/>
      </c>
      <c r="J116" s="640" t="n"/>
      <c r="K116" s="635">
        <f>IFERROR(C116/G116,0)</f>
        <v/>
      </c>
      <c r="L116" s="673" t="n"/>
      <c r="M116" s="674">
        <f>IFERROR(G116/E116,0)</f>
        <v/>
      </c>
      <c r="N116" s="717" t="n"/>
      <c r="O116" s="453" t="n"/>
      <c r="P116" s="453" t="n"/>
      <c r="Q116" s="453" t="n"/>
      <c r="R116" s="453" t="n"/>
      <c r="S116" s="453" t="n"/>
      <c r="T116" s="453" t="n"/>
      <c r="U116" s="453" t="n"/>
      <c r="V116" s="453" t="n"/>
      <c r="W116" s="453" t="n"/>
      <c r="X116" s="453" t="n"/>
      <c r="Y116" s="453" t="n"/>
      <c r="Z116" s="453" t="n"/>
      <c r="AA116" s="453" t="n"/>
      <c r="AB116" s="453" t="n"/>
      <c r="AC116" s="453" t="n"/>
      <c r="AD116" s="453" t="n"/>
      <c r="AE116" s="453" t="n"/>
    </row>
    <row r="117" ht="22.5" customHeight="1" s="414">
      <c r="A117" s="704" t="n"/>
      <c r="B117" s="705" t="inlineStr">
        <is>
          <t>Рекомендации</t>
        </is>
      </c>
      <c r="C117" s="705" t="n">
        <v>0</v>
      </c>
      <c r="D117" s="637">
        <f>IFERROR(E117/$E$120,0)</f>
        <v/>
      </c>
      <c r="E117" s="706" t="n">
        <v>4</v>
      </c>
      <c r="F117" s="637">
        <f>IFERROR(G117/$G$120,0)</f>
        <v/>
      </c>
      <c r="G117" s="706" t="n">
        <v>4</v>
      </c>
      <c r="H117" s="639">
        <f>IFERROR(G117/E117,0)</f>
        <v/>
      </c>
      <c r="I117" s="635">
        <f>IFERROR(C117/E117,0)</f>
        <v/>
      </c>
      <c r="J117" s="640" t="n"/>
      <c r="K117" s="635">
        <f>IFERROR(C117/G117,0)</f>
        <v/>
      </c>
      <c r="L117" s="673" t="n"/>
      <c r="M117" s="674">
        <f>IFERROR(G117/E117,0)</f>
        <v/>
      </c>
      <c r="N117" s="717" t="n"/>
      <c r="O117" s="453" t="n"/>
      <c r="P117" s="453" t="n"/>
      <c r="Q117" s="453" t="n"/>
      <c r="R117" s="453" t="n"/>
      <c r="S117" s="453" t="n"/>
      <c r="T117" s="453" t="n"/>
      <c r="U117" s="453" t="n"/>
      <c r="V117" s="453" t="n"/>
      <c r="W117" s="453" t="n"/>
      <c r="X117" s="453" t="n"/>
      <c r="Y117" s="453" t="n"/>
      <c r="Z117" s="453" t="n"/>
      <c r="AA117" s="453" t="n"/>
      <c r="AB117" s="453" t="n"/>
      <c r="AC117" s="453" t="n"/>
      <c r="AD117" s="453" t="n"/>
      <c r="AE117" s="453" t="n"/>
    </row>
    <row r="118" ht="22.5" customHeight="1" s="414">
      <c r="A118" s="704" t="n"/>
      <c r="B118" s="705" t="inlineStr">
        <is>
          <t>Неизвестно</t>
        </is>
      </c>
      <c r="C118" s="705" t="n">
        <v>0</v>
      </c>
      <c r="D118" s="637">
        <f>IFERROR(E118/$E$120,0)</f>
        <v/>
      </c>
      <c r="E118" s="706" t="n">
        <v>1</v>
      </c>
      <c r="F118" s="637">
        <f>IFERROR(G118/$G$120,0)</f>
        <v/>
      </c>
      <c r="G118" s="706" t="n">
        <v>0</v>
      </c>
      <c r="H118" s="639">
        <f>IFERROR(G118/E118,0)</f>
        <v/>
      </c>
      <c r="I118" s="635">
        <f>IFERROR(C118/E118,0)</f>
        <v/>
      </c>
      <c r="J118" s="640" t="n"/>
      <c r="K118" s="635">
        <f>IFERROR(C118/G118,0)</f>
        <v/>
      </c>
      <c r="L118" s="673" t="n"/>
      <c r="M118" s="674">
        <f>IFERROR(G118/E118,0)</f>
        <v/>
      </c>
      <c r="N118" s="717" t="n"/>
      <c r="O118" s="453" t="n"/>
      <c r="P118" s="453" t="n"/>
      <c r="Q118" s="453" t="n"/>
      <c r="R118" s="453" t="n"/>
      <c r="S118" s="453" t="n"/>
      <c r="T118" s="453" t="n"/>
      <c r="U118" s="453" t="n"/>
      <c r="V118" s="453" t="n"/>
      <c r="W118" s="453" t="n"/>
      <c r="X118" s="453" t="n"/>
      <c r="Y118" s="453" t="n"/>
      <c r="Z118" s="453" t="n"/>
      <c r="AA118" s="453" t="n"/>
      <c r="AB118" s="453" t="n"/>
      <c r="AC118" s="453" t="n"/>
      <c r="AD118" s="453" t="n"/>
      <c r="AE118" s="453" t="n"/>
    </row>
    <row r="119" ht="22.5" customHeight="1" s="414">
      <c r="A119" s="707" t="n"/>
      <c r="B119" s="708" t="inlineStr">
        <is>
          <t>Яндекс промостраницы</t>
        </is>
      </c>
      <c r="C119" s="720" t="n"/>
      <c r="D119" s="637">
        <f>IFERROR(E119/$E$120,0)</f>
        <v/>
      </c>
      <c r="E119" s="709" t="n">
        <v>1</v>
      </c>
      <c r="F119" s="637">
        <f>IFERROR(G119/$G$120,0)</f>
        <v/>
      </c>
      <c r="G119" s="709" t="n">
        <v>0</v>
      </c>
      <c r="H119" s="639">
        <f>IFERROR(G119/E119,0)</f>
        <v/>
      </c>
      <c r="I119" s="635">
        <f>IFERROR(C119/E119,0)</f>
        <v/>
      </c>
      <c r="J119" s="640" t="n"/>
      <c r="K119" s="635">
        <f>IFERROR(C119/G119,0)</f>
        <v/>
      </c>
      <c r="L119" s="673" t="n"/>
      <c r="M119" s="674">
        <f>IFERROR(G119/E119,0)</f>
        <v/>
      </c>
      <c r="N119" s="717" t="n"/>
      <c r="O119" s="839" t="n"/>
      <c r="P119" s="839" t="n"/>
      <c r="Q119" s="839" t="n"/>
      <c r="R119" s="839" t="n"/>
      <c r="S119" s="839" t="n"/>
      <c r="T119" s="839" t="n"/>
      <c r="U119" s="839" t="n"/>
      <c r="V119" s="839" t="n"/>
      <c r="W119" s="839" t="n"/>
      <c r="X119" s="839" t="n"/>
      <c r="Y119" s="839" t="n"/>
      <c r="Z119" s="839" t="n"/>
      <c r="AA119" s="839" t="n"/>
      <c r="AB119" s="839" t="n"/>
      <c r="AC119" s="839" t="n"/>
      <c r="AD119" s="839" t="n"/>
      <c r="AE119" s="839" t="n"/>
    </row>
    <row r="120" ht="22.5" customHeight="1" s="414">
      <c r="A120" s="713" t="inlineStr">
        <is>
          <t>ТОТАЛ Апрель</t>
        </is>
      </c>
      <c r="B120" s="711" t="n"/>
      <c r="C120" s="712">
        <f>SUM(C106:C118)</f>
        <v/>
      </c>
      <c r="D120" s="647" t="n"/>
      <c r="E120" s="713">
        <f>SUM(E106:E119)</f>
        <v/>
      </c>
      <c r="F120" s="721" t="n"/>
      <c r="G120" s="714">
        <f>SUM(G106:G119)</f>
        <v/>
      </c>
      <c r="H120" s="649">
        <f>IFERROR(G120/E120,0)</f>
        <v/>
      </c>
      <c r="I120" s="650">
        <f>IFERROR(C120/E120,0)</f>
        <v/>
      </c>
      <c r="J120" s="645" t="n"/>
      <c r="K120" s="650">
        <f>IFERROR(C120/G120,0)</f>
        <v/>
      </c>
      <c r="L120" s="715" t="n"/>
      <c r="M120" s="652">
        <f>IFERROR(G120/E120,0)</f>
        <v/>
      </c>
      <c r="N120" s="716" t="n"/>
      <c r="O120" s="453" t="n"/>
      <c r="P120" s="453" t="n"/>
      <c r="Q120" s="453" t="n"/>
      <c r="R120" s="453" t="n"/>
      <c r="S120" s="453" t="n"/>
      <c r="T120" s="453" t="n"/>
      <c r="U120" s="453" t="n"/>
      <c r="V120" s="453" t="n"/>
      <c r="W120" s="453" t="n"/>
      <c r="X120" s="453" t="n"/>
      <c r="Y120" s="453" t="n"/>
      <c r="Z120" s="453" t="n"/>
      <c r="AA120" s="453" t="n"/>
      <c r="AB120" s="453" t="n"/>
      <c r="AC120" s="453" t="n"/>
      <c r="AD120" s="453" t="n"/>
      <c r="AE120" s="453" t="n"/>
    </row>
    <row r="121" ht="22.5" customHeight="1" s="414">
      <c r="A121" s="704" t="n"/>
      <c r="B121" s="655" t="inlineStr">
        <is>
          <t>ЯД</t>
        </is>
      </c>
      <c r="C121" s="718" t="n"/>
      <c r="D121" s="637">
        <f>IFERROR(E121/$E$135,0)</f>
        <v/>
      </c>
      <c r="E121" s="706">
        <f>E106+E92</f>
        <v/>
      </c>
      <c r="F121" s="637">
        <f>IFERROR(G121/$G$135,0)</f>
        <v/>
      </c>
      <c r="G121" s="706">
        <f>G106+G92</f>
        <v/>
      </c>
      <c r="H121" s="639">
        <f>IFERROR(G121/E121,0)</f>
        <v/>
      </c>
      <c r="I121" s="635">
        <f>IFERROR(C121/E121,0)</f>
        <v/>
      </c>
      <c r="J121" s="640" t="n"/>
      <c r="K121" s="635">
        <f>IFERROR(C121/G121,0)</f>
        <v/>
      </c>
      <c r="L121" s="641" t="n"/>
      <c r="M121" s="666" t="n"/>
      <c r="N121" s="643" t="n"/>
      <c r="O121" s="453" t="n"/>
      <c r="P121" s="453" t="n"/>
      <c r="Q121" s="453" t="n"/>
      <c r="R121" s="453" t="n"/>
      <c r="S121" s="453" t="n"/>
      <c r="T121" s="453" t="n"/>
      <c r="U121" s="453" t="n"/>
      <c r="V121" s="453" t="n"/>
      <c r="W121" s="453" t="n"/>
      <c r="X121" s="453" t="n"/>
      <c r="Y121" s="453" t="n"/>
      <c r="Z121" s="453" t="n"/>
      <c r="AA121" s="453" t="n"/>
      <c r="AB121" s="453" t="n"/>
      <c r="AC121" s="453" t="n"/>
      <c r="AD121" s="453" t="n"/>
      <c r="AE121" s="453" t="n"/>
    </row>
    <row r="122" ht="22.5" customHeight="1" s="414">
      <c r="A122" s="704" t="n"/>
      <c r="B122" s="656" t="inlineStr">
        <is>
          <t>SEO</t>
        </is>
      </c>
      <c r="C122" s="718" t="n"/>
      <c r="D122" s="637">
        <f>IFERROR(E122/$E$135,0)</f>
        <v/>
      </c>
      <c r="E122" s="706">
        <f>E107+E93</f>
        <v/>
      </c>
      <c r="F122" s="637">
        <f>IFERROR(G122/$G$135,0)</f>
        <v/>
      </c>
      <c r="G122" s="706">
        <f>G107+G93</f>
        <v/>
      </c>
      <c r="H122" s="639">
        <f>IFERROR(G122/E122,0)</f>
        <v/>
      </c>
      <c r="I122" s="635">
        <f>IFERROR(C122/E122,0)</f>
        <v/>
      </c>
      <c r="J122" s="640" t="n"/>
      <c r="K122" s="635">
        <f>IFERROR(C122/G122,0)</f>
        <v/>
      </c>
      <c r="L122" s="641" t="n"/>
      <c r="M122" s="666" t="n"/>
      <c r="N122" s="643" t="n"/>
      <c r="O122" s="453" t="n"/>
      <c r="P122" s="453" t="n"/>
      <c r="Q122" s="453" t="n"/>
      <c r="R122" s="453" t="n"/>
      <c r="S122" s="453" t="n"/>
      <c r="T122" s="453" t="n"/>
      <c r="U122" s="453" t="n"/>
      <c r="V122" s="453" t="n"/>
      <c r="W122" s="453" t="n"/>
      <c r="X122" s="453" t="n"/>
      <c r="Y122" s="453" t="n"/>
      <c r="Z122" s="453" t="n"/>
      <c r="AA122" s="453" t="n"/>
      <c r="AB122" s="453" t="n"/>
      <c r="AC122" s="453" t="n"/>
      <c r="AD122" s="453" t="n"/>
      <c r="AE122" s="453" t="n"/>
    </row>
    <row r="123" ht="22.5" customHeight="1" s="414">
      <c r="A123" s="704" t="n"/>
      <c r="B123" s="655" t="inlineStr">
        <is>
          <t>ВК лидген</t>
        </is>
      </c>
      <c r="C123" s="718" t="n"/>
      <c r="D123" s="637">
        <f>IFERROR(E123/$E$135,0)</f>
        <v/>
      </c>
      <c r="E123" s="706">
        <f>E108+E94</f>
        <v/>
      </c>
      <c r="F123" s="637">
        <f>IFERROR(G123/$G$135,0)</f>
        <v/>
      </c>
      <c r="G123" s="706">
        <f>G108+G94</f>
        <v/>
      </c>
      <c r="H123" s="639">
        <f>IFERROR(G123/E123,0)</f>
        <v/>
      </c>
      <c r="I123" s="635">
        <f>IFERROR(C123/E123,0)</f>
        <v/>
      </c>
      <c r="J123" s="640" t="n"/>
      <c r="K123" s="635">
        <f>IFERROR(C123/G123,0)</f>
        <v/>
      </c>
      <c r="L123" s="641" t="n"/>
      <c r="M123" s="666" t="n"/>
      <c r="N123" s="643" t="n"/>
      <c r="O123" s="453" t="n"/>
      <c r="P123" s="453" t="n"/>
      <c r="Q123" s="453" t="n"/>
      <c r="R123" s="453" t="n"/>
      <c r="S123" s="453" t="n"/>
      <c r="T123" s="453" t="n"/>
      <c r="U123" s="453" t="n"/>
      <c r="V123" s="453" t="n"/>
      <c r="W123" s="453" t="n"/>
      <c r="X123" s="453" t="n"/>
      <c r="Y123" s="453" t="n"/>
      <c r="Z123" s="453" t="n"/>
      <c r="AA123" s="453" t="n"/>
      <c r="AB123" s="453" t="n"/>
      <c r="AC123" s="453" t="n"/>
      <c r="AD123" s="453" t="n"/>
      <c r="AE123" s="453" t="n"/>
    </row>
    <row r="124" ht="22.5" customHeight="1" s="414">
      <c r="A124" s="704" t="n"/>
      <c r="B124" s="656" t="inlineStr">
        <is>
          <t>ВК контент</t>
        </is>
      </c>
      <c r="C124" s="718" t="n"/>
      <c r="D124" s="637">
        <f>IFERROR(E124/$E$135,0)</f>
        <v/>
      </c>
      <c r="E124" s="706">
        <f>E109+E95</f>
        <v/>
      </c>
      <c r="F124" s="637">
        <f>IFERROR(G124/$G$135,0)</f>
        <v/>
      </c>
      <c r="G124" s="706">
        <f>G109+G95</f>
        <v/>
      </c>
      <c r="H124" s="639">
        <f>IFERROR(G124/E124,0)</f>
        <v/>
      </c>
      <c r="I124" s="635">
        <f>IFERROR(C124/E124,0)</f>
        <v/>
      </c>
      <c r="J124" s="640" t="n"/>
      <c r="K124" s="635">
        <f>IFERROR(C124/G124,0)</f>
        <v/>
      </c>
      <c r="L124" s="641" t="n"/>
      <c r="M124" s="666" t="n"/>
      <c r="N124" s="643" t="n"/>
      <c r="O124" s="453" t="n"/>
      <c r="P124" s="453" t="n"/>
      <c r="Q124" s="453" t="n"/>
      <c r="R124" s="453" t="n"/>
      <c r="S124" s="453" t="n"/>
      <c r="T124" s="453" t="n"/>
      <c r="U124" s="453" t="n"/>
      <c r="V124" s="453" t="n"/>
      <c r="W124" s="453" t="n"/>
      <c r="X124" s="453" t="n"/>
      <c r="Y124" s="453" t="n"/>
      <c r="Z124" s="453" t="n"/>
      <c r="AA124" s="453" t="n"/>
      <c r="AB124" s="453" t="n"/>
      <c r="AC124" s="453" t="n"/>
      <c r="AD124" s="453" t="n"/>
      <c r="AE124" s="453" t="n"/>
    </row>
    <row r="125" ht="22.5" customHeight="1" s="414">
      <c r="A125" s="704" t="n"/>
      <c r="B125" s="655" t="inlineStr">
        <is>
          <t>ТГ</t>
        </is>
      </c>
      <c r="C125" s="718" t="n"/>
      <c r="D125" s="637">
        <f>IFERROR(E125/$E$135,0)</f>
        <v/>
      </c>
      <c r="E125" s="706">
        <f>E110+E96</f>
        <v/>
      </c>
      <c r="F125" s="637">
        <f>IFERROR(G125/$G$135,0)</f>
        <v/>
      </c>
      <c r="G125" s="706">
        <f>G110+G96</f>
        <v/>
      </c>
      <c r="H125" s="639">
        <f>IFERROR(G125/E125,0)</f>
        <v/>
      </c>
      <c r="I125" s="635">
        <f>IFERROR(C125/E125,0)</f>
        <v/>
      </c>
      <c r="J125" s="640" t="n"/>
      <c r="K125" s="635">
        <f>IFERROR(C125/G125,0)</f>
        <v/>
      </c>
      <c r="L125" s="641" t="n"/>
      <c r="M125" s="666" t="n"/>
      <c r="N125" s="643" t="n"/>
      <c r="O125" s="453" t="n"/>
      <c r="P125" s="453" t="n"/>
      <c r="Q125" s="453" t="n"/>
      <c r="R125" s="453" t="n"/>
      <c r="S125" s="453" t="n"/>
      <c r="T125" s="453" t="n"/>
      <c r="U125" s="453" t="n"/>
      <c r="V125" s="453" t="n"/>
      <c r="W125" s="453" t="n"/>
      <c r="X125" s="453" t="n"/>
      <c r="Y125" s="453" t="n"/>
      <c r="Z125" s="453" t="n"/>
      <c r="AA125" s="453" t="n"/>
      <c r="AB125" s="453" t="n"/>
      <c r="AC125" s="453" t="n"/>
      <c r="AD125" s="453" t="n"/>
      <c r="AE125" s="453" t="n"/>
    </row>
    <row r="126" ht="22.5" customHeight="1" s="414">
      <c r="A126" s="704" t="n"/>
      <c r="B126" s="722" t="inlineStr">
        <is>
          <t>Прямые визиты</t>
        </is>
      </c>
      <c r="C126" s="718" t="n"/>
      <c r="D126" s="637">
        <f>IFERROR(E126/$E$135,0)</f>
        <v/>
      </c>
      <c r="E126" s="706">
        <f>E111+E97</f>
        <v/>
      </c>
      <c r="F126" s="637">
        <f>IFERROR(G126/$G$135,0)</f>
        <v/>
      </c>
      <c r="G126" s="706">
        <f>G111+G97</f>
        <v/>
      </c>
      <c r="H126" s="639">
        <f>IFERROR(G126/E126,0)</f>
        <v/>
      </c>
      <c r="I126" s="635">
        <f>IFERROR(C126/E126,0)</f>
        <v/>
      </c>
      <c r="J126" s="640" t="n"/>
      <c r="K126" s="635">
        <f>IFERROR(C126/G126,0)</f>
        <v/>
      </c>
      <c r="L126" s="641" t="n"/>
      <c r="M126" s="666" t="n"/>
      <c r="N126" s="643" t="n"/>
      <c r="O126" s="453" t="n"/>
      <c r="P126" s="453" t="n"/>
      <c r="Q126" s="453" t="n"/>
      <c r="R126" s="453" t="n"/>
      <c r="S126" s="453" t="n"/>
      <c r="T126" s="453" t="n"/>
      <c r="U126" s="453" t="n"/>
      <c r="V126" s="453" t="n"/>
      <c r="W126" s="453" t="n"/>
      <c r="X126" s="453" t="n"/>
      <c r="Y126" s="453" t="n"/>
      <c r="Z126" s="453" t="n"/>
      <c r="AA126" s="453" t="n"/>
      <c r="AB126" s="453" t="n"/>
      <c r="AC126" s="453" t="n"/>
      <c r="AD126" s="453" t="n"/>
      <c r="AE126" s="453" t="n"/>
    </row>
    <row r="127" ht="22.5" customHeight="1" s="414">
      <c r="A127" s="704" t="n"/>
      <c r="B127" s="723" t="inlineStr">
        <is>
          <t>Наши площадки</t>
        </is>
      </c>
      <c r="C127" s="718" t="n"/>
      <c r="D127" s="637">
        <f>IFERROR(E127/$E$135,0)</f>
        <v/>
      </c>
      <c r="E127" s="706">
        <f>E112+E98</f>
        <v/>
      </c>
      <c r="F127" s="637">
        <f>IFERROR(G127/$G$135,0)</f>
        <v/>
      </c>
      <c r="G127" s="706">
        <f>G112+G98</f>
        <v/>
      </c>
      <c r="H127" s="639">
        <f>IFERROR(G127/E127,0)</f>
        <v/>
      </c>
      <c r="I127" s="635">
        <f>IFERROR(C127/E127,0)</f>
        <v/>
      </c>
      <c r="J127" s="640" t="n"/>
      <c r="K127" s="635">
        <f>IFERROR(C127/G127,0)</f>
        <v/>
      </c>
      <c r="L127" s="641" t="n"/>
      <c r="M127" s="666" t="n"/>
      <c r="N127" s="643" t="n"/>
      <c r="O127" s="453" t="n"/>
      <c r="P127" s="453" t="n"/>
      <c r="Q127" s="453" t="n"/>
      <c r="R127" s="453" t="n"/>
      <c r="S127" s="453" t="n"/>
      <c r="T127" s="453" t="n"/>
      <c r="U127" s="453" t="n"/>
      <c r="V127" s="453" t="n"/>
      <c r="W127" s="453" t="n"/>
      <c r="X127" s="453" t="n"/>
      <c r="Y127" s="453" t="n"/>
      <c r="Z127" s="453" t="n"/>
      <c r="AA127" s="453" t="n"/>
      <c r="AB127" s="453" t="n"/>
      <c r="AC127" s="453" t="n"/>
      <c r="AD127" s="453" t="n"/>
      <c r="AE127" s="453" t="n"/>
    </row>
    <row r="128" ht="22.5" customHeight="1" s="414">
      <c r="A128" s="704" t="n"/>
      <c r="B128" s="722" t="inlineStr">
        <is>
          <t>Внешние площадки</t>
        </is>
      </c>
      <c r="C128" s="718" t="n"/>
      <c r="D128" s="637">
        <f>IFERROR(E128/$E$135,0)</f>
        <v/>
      </c>
      <c r="E128" s="706">
        <f>E113+E99</f>
        <v/>
      </c>
      <c r="F128" s="637">
        <f>IFERROR(G128/$G$135,0)</f>
        <v/>
      </c>
      <c r="G128" s="706">
        <f>G113+G99</f>
        <v/>
      </c>
      <c r="H128" s="639">
        <f>IFERROR(G128/E128,0)</f>
        <v/>
      </c>
      <c r="I128" s="635">
        <f>IFERROR(C128/E128,0)</f>
        <v/>
      </c>
      <c r="J128" s="640" t="n"/>
      <c r="K128" s="635">
        <f>IFERROR(C128/G128,0)</f>
        <v/>
      </c>
      <c r="L128" s="641" t="n"/>
      <c r="M128" s="666" t="n"/>
      <c r="N128" s="643" t="n"/>
      <c r="O128" s="453" t="n"/>
      <c r="P128" s="453" t="n"/>
      <c r="Q128" s="453" t="n"/>
      <c r="R128" s="453" t="n"/>
      <c r="S128" s="453" t="n"/>
      <c r="T128" s="453" t="n"/>
      <c r="U128" s="453" t="n"/>
      <c r="V128" s="453" t="n"/>
      <c r="W128" s="453" t="n"/>
      <c r="X128" s="453" t="n"/>
      <c r="Y128" s="453" t="n"/>
      <c r="Z128" s="453" t="n"/>
      <c r="AA128" s="453" t="n"/>
      <c r="AB128" s="453" t="n"/>
      <c r="AC128" s="453" t="n"/>
      <c r="AD128" s="453" t="n"/>
      <c r="AE128" s="453" t="n"/>
    </row>
    <row r="129" ht="22.5" customHeight="1" s="414">
      <c r="A129" s="704" t="n"/>
      <c r="B129" s="723" t="inlineStr">
        <is>
          <t>Вебинары, мероприятия</t>
        </is>
      </c>
      <c r="C129" s="718" t="n"/>
      <c r="D129" s="637">
        <f>IFERROR(E129/$E$135,0)</f>
        <v/>
      </c>
      <c r="E129" s="706">
        <f>E114+E100</f>
        <v/>
      </c>
      <c r="F129" s="637">
        <f>IFERROR(G129/$G$135,0)</f>
        <v/>
      </c>
      <c r="G129" s="706">
        <f>G114+G100</f>
        <v/>
      </c>
      <c r="H129" s="639">
        <f>IFERROR(G129/E129,0)</f>
        <v/>
      </c>
      <c r="I129" s="635">
        <f>IFERROR(C129/E129,0)</f>
        <v/>
      </c>
      <c r="J129" s="640" t="n"/>
      <c r="K129" s="635">
        <f>IFERROR(C129/G129,0)</f>
        <v/>
      </c>
      <c r="L129" s="641" t="n"/>
      <c r="M129" s="666" t="n"/>
      <c r="N129" s="643" t="n"/>
      <c r="O129" s="453" t="n"/>
      <c r="P129" s="453" t="n"/>
      <c r="Q129" s="453" t="n"/>
      <c r="R129" s="453" t="n"/>
      <c r="S129" s="453" t="n"/>
      <c r="T129" s="453" t="n"/>
      <c r="U129" s="453" t="n"/>
      <c r="V129" s="453" t="n"/>
      <c r="W129" s="453" t="n"/>
      <c r="X129" s="453" t="n"/>
      <c r="Y129" s="453" t="n"/>
      <c r="Z129" s="453" t="n"/>
      <c r="AA129" s="453" t="n"/>
      <c r="AB129" s="453" t="n"/>
      <c r="AC129" s="453" t="n"/>
      <c r="AD129" s="453" t="n"/>
      <c r="AE129" s="453" t="n"/>
    </row>
    <row r="130" ht="22.5" customHeight="1" s="414">
      <c r="A130" s="704" t="n"/>
      <c r="B130" s="722" t="inlineStr">
        <is>
          <t>Рассылки теплые</t>
        </is>
      </c>
      <c r="C130" s="718" t="n"/>
      <c r="D130" s="637">
        <f>IFERROR(E130/$E$135,0)</f>
        <v/>
      </c>
      <c r="E130" s="706">
        <f>E115+E101</f>
        <v/>
      </c>
      <c r="F130" s="637">
        <f>IFERROR(G130/$G$135,0)</f>
        <v/>
      </c>
      <c r="G130" s="706">
        <f>G115+G101</f>
        <v/>
      </c>
      <c r="H130" s="639">
        <f>IFERROR(G130/E130,0)</f>
        <v/>
      </c>
      <c r="I130" s="635">
        <f>IFERROR(C130/E130,0)</f>
        <v/>
      </c>
      <c r="J130" s="640" t="n"/>
      <c r="K130" s="635">
        <f>IFERROR(C130/G130,0)</f>
        <v/>
      </c>
      <c r="L130" s="641" t="n"/>
      <c r="M130" s="666" t="n"/>
      <c r="N130" s="643" t="n"/>
      <c r="O130" s="453" t="n"/>
      <c r="P130" s="453" t="n"/>
      <c r="Q130" s="453" t="n"/>
      <c r="R130" s="453" t="n"/>
      <c r="S130" s="453" t="n"/>
      <c r="T130" s="453" t="n"/>
      <c r="U130" s="453" t="n"/>
      <c r="V130" s="453" t="n"/>
      <c r="W130" s="453" t="n"/>
      <c r="X130" s="453" t="n"/>
      <c r="Y130" s="453" t="n"/>
      <c r="Z130" s="453" t="n"/>
      <c r="AA130" s="453" t="n"/>
      <c r="AB130" s="453" t="n"/>
      <c r="AC130" s="453" t="n"/>
      <c r="AD130" s="453" t="n"/>
      <c r="AE130" s="453" t="n"/>
    </row>
    <row r="131" ht="22.5" customHeight="1" s="414">
      <c r="A131" s="704" t="n"/>
      <c r="B131" s="723" t="inlineStr">
        <is>
          <t>Рассылки холод</t>
        </is>
      </c>
      <c r="C131" s="718" t="n"/>
      <c r="D131" s="637">
        <f>IFERROR(E131/$E$135,0)</f>
        <v/>
      </c>
      <c r="E131" s="706">
        <f>E116+E102</f>
        <v/>
      </c>
      <c r="F131" s="637">
        <f>IFERROR(G131/$G$135,0)</f>
        <v/>
      </c>
      <c r="G131" s="706">
        <f>G116+G102</f>
        <v/>
      </c>
      <c r="H131" s="639">
        <f>IFERROR(G131/E131,0)</f>
        <v/>
      </c>
      <c r="I131" s="635">
        <f>IFERROR(C131/E131,0)</f>
        <v/>
      </c>
      <c r="J131" s="640" t="n"/>
      <c r="K131" s="635">
        <f>IFERROR(C131/G131,0)</f>
        <v/>
      </c>
      <c r="L131" s="641" t="n"/>
      <c r="M131" s="666" t="n"/>
      <c r="N131" s="643" t="n"/>
      <c r="O131" s="453" t="n"/>
      <c r="P131" s="453" t="n"/>
      <c r="Q131" s="453" t="n"/>
      <c r="R131" s="453" t="n"/>
      <c r="S131" s="453" t="n"/>
      <c r="T131" s="453" t="n"/>
      <c r="U131" s="453" t="n"/>
      <c r="V131" s="453" t="n"/>
      <c r="W131" s="453" t="n"/>
      <c r="X131" s="453" t="n"/>
      <c r="Y131" s="453" t="n"/>
      <c r="Z131" s="453" t="n"/>
      <c r="AA131" s="453" t="n"/>
      <c r="AB131" s="453" t="n"/>
      <c r="AC131" s="453" t="n"/>
      <c r="AD131" s="453" t="n"/>
      <c r="AE131" s="453" t="n"/>
    </row>
    <row r="132" ht="22.5" customHeight="1" s="414">
      <c r="A132" s="704" t="n"/>
      <c r="B132" s="722" t="inlineStr">
        <is>
          <t>Рекомендации</t>
        </is>
      </c>
      <c r="C132" s="718" t="n"/>
      <c r="D132" s="637">
        <f>IFERROR(E132/$E$135,0)</f>
        <v/>
      </c>
      <c r="E132" s="706">
        <f>E117+E103</f>
        <v/>
      </c>
      <c r="F132" s="637">
        <f>IFERROR(G132/$G$135,0)</f>
        <v/>
      </c>
      <c r="G132" s="706">
        <f>G117+G103</f>
        <v/>
      </c>
      <c r="H132" s="639">
        <f>IFERROR(G132/E132,0)</f>
        <v/>
      </c>
      <c r="I132" s="635">
        <f>IFERROR(C132/E132,0)</f>
        <v/>
      </c>
      <c r="J132" s="640" t="n"/>
      <c r="K132" s="635">
        <f>IFERROR(C132/G132,0)</f>
        <v/>
      </c>
      <c r="L132" s="641" t="n"/>
      <c r="M132" s="666" t="n"/>
      <c r="N132" s="643" t="n"/>
      <c r="O132" s="453" t="n"/>
      <c r="P132" s="453" t="n"/>
      <c r="Q132" s="453" t="n"/>
      <c r="R132" s="453" t="n"/>
      <c r="S132" s="453" t="n"/>
      <c r="T132" s="453" t="n"/>
      <c r="U132" s="453" t="n"/>
      <c r="V132" s="453" t="n"/>
      <c r="W132" s="453" t="n"/>
      <c r="X132" s="453" t="n"/>
      <c r="Y132" s="453" t="n"/>
      <c r="Z132" s="453" t="n"/>
      <c r="AA132" s="453" t="n"/>
      <c r="AB132" s="453" t="n"/>
      <c r="AC132" s="453" t="n"/>
      <c r="AD132" s="453" t="n"/>
      <c r="AE132" s="453" t="n"/>
    </row>
    <row r="133" ht="22.5" customHeight="1" s="414">
      <c r="A133" s="704" t="n"/>
      <c r="B133" s="723" t="inlineStr">
        <is>
          <t>Неизвестно</t>
        </is>
      </c>
      <c r="C133" s="718" t="n"/>
      <c r="D133" s="637">
        <f>IFERROR(E133/$E$135,0)</f>
        <v/>
      </c>
      <c r="E133" s="706">
        <f>E118+E104</f>
        <v/>
      </c>
      <c r="F133" s="637">
        <f>IFERROR(G133/$G$135,0)</f>
        <v/>
      </c>
      <c r="G133" s="706">
        <f>G118+G104</f>
        <v/>
      </c>
      <c r="H133" s="639">
        <f>IFERROR(G133/E133,0)</f>
        <v/>
      </c>
      <c r="I133" s="635">
        <f>IFERROR(C133/E133,0)</f>
        <v/>
      </c>
      <c r="J133" s="640" t="n"/>
      <c r="K133" s="635">
        <f>IFERROR(C133/G133,0)</f>
        <v/>
      </c>
      <c r="L133" s="641" t="n"/>
      <c r="M133" s="666" t="n"/>
      <c r="N133" s="643" t="n"/>
      <c r="O133" s="453" t="n"/>
      <c r="P133" s="453" t="n"/>
      <c r="Q133" s="453" t="n"/>
      <c r="R133" s="453" t="n"/>
      <c r="S133" s="453" t="n"/>
      <c r="T133" s="453" t="n"/>
      <c r="U133" s="453" t="n"/>
      <c r="V133" s="453" t="n"/>
      <c r="W133" s="453" t="n"/>
      <c r="X133" s="453" t="n"/>
      <c r="Y133" s="453" t="n"/>
      <c r="Z133" s="453" t="n"/>
      <c r="AA133" s="453" t="n"/>
      <c r="AB133" s="453" t="n"/>
      <c r="AC133" s="453" t="n"/>
      <c r="AD133" s="453" t="n"/>
      <c r="AE133" s="453" t="n"/>
    </row>
    <row r="134" ht="22.5" customHeight="1" s="414">
      <c r="A134" s="704" t="n"/>
      <c r="B134" s="723" t="inlineStr">
        <is>
          <t>Яндекс промостраницы</t>
        </is>
      </c>
      <c r="C134" s="718" t="n"/>
      <c r="D134" s="637">
        <f>IFERROR(E134/$E$135,0)</f>
        <v/>
      </c>
      <c r="E134" s="706">
        <f>E119</f>
        <v/>
      </c>
      <c r="F134" s="637">
        <f>IFERROR(G134/$G$135,0)</f>
        <v/>
      </c>
      <c r="G134" s="706">
        <f>G119</f>
        <v/>
      </c>
      <c r="H134" s="639">
        <f>IFERROR(G134/E134,0)</f>
        <v/>
      </c>
      <c r="I134" s="635">
        <f>IFERROR(C134/E134,0)</f>
        <v/>
      </c>
      <c r="J134" s="640" t="n"/>
      <c r="K134" s="635">
        <f>IFERROR(C134/G134,0)</f>
        <v/>
      </c>
      <c r="L134" s="641" t="n"/>
      <c r="M134" s="666" t="n"/>
      <c r="N134" s="643" t="n"/>
      <c r="O134" s="453" t="n"/>
      <c r="P134" s="453" t="n"/>
      <c r="Q134" s="453" t="n"/>
      <c r="R134" s="453" t="n"/>
      <c r="S134" s="453" t="n"/>
      <c r="T134" s="453" t="n"/>
      <c r="U134" s="453" t="n"/>
      <c r="V134" s="453" t="n"/>
      <c r="W134" s="453" t="n"/>
      <c r="X134" s="453" t="n"/>
      <c r="Y134" s="453" t="n"/>
      <c r="Z134" s="453" t="n"/>
      <c r="AA134" s="453" t="n"/>
      <c r="AB134" s="453" t="n"/>
      <c r="AC134" s="453" t="n"/>
      <c r="AD134" s="453" t="n"/>
      <c r="AE134" s="453" t="n"/>
    </row>
    <row r="135" ht="22.5" customHeight="1" s="414">
      <c r="A135" s="713" t="inlineStr">
        <is>
          <t>ТОТАЛ Май</t>
        </is>
      </c>
      <c r="B135" s="711" t="n"/>
      <c r="C135" s="711" t="n"/>
      <c r="D135" s="647" t="n"/>
      <c r="E135" s="713">
        <f>E120+E105</f>
        <v/>
      </c>
      <c r="F135" s="647" t="n"/>
      <c r="G135" s="713">
        <f>G120+G105</f>
        <v/>
      </c>
      <c r="H135" s="649">
        <f>IFERROR(G135/E135,0)</f>
        <v/>
      </c>
      <c r="I135" s="650">
        <f>IFERROR(C135/E135,0)</f>
        <v/>
      </c>
      <c r="J135" s="645" t="n"/>
      <c r="K135" s="650">
        <f>IFERROR(C135/G135,0)</f>
        <v/>
      </c>
      <c r="L135" s="715" t="n"/>
      <c r="M135" s="724" t="n"/>
      <c r="N135" s="643" t="n"/>
      <c r="O135" s="453" t="n"/>
      <c r="P135" s="453" t="n"/>
      <c r="Q135" s="453" t="n"/>
      <c r="R135" s="453" t="n"/>
      <c r="S135" s="453" t="n"/>
      <c r="T135" s="453" t="n"/>
      <c r="U135" s="453" t="n"/>
      <c r="V135" s="453" t="n"/>
      <c r="W135" s="453" t="n"/>
      <c r="X135" s="453" t="n"/>
      <c r="Y135" s="453" t="n"/>
      <c r="Z135" s="453" t="n"/>
      <c r="AA135" s="453" t="n"/>
      <c r="AB135" s="453" t="n"/>
      <c r="AC135" s="453" t="n"/>
      <c r="AD135" s="453" t="n"/>
      <c r="AE135" s="453" t="n"/>
    </row>
    <row r="136" ht="22.5" customHeight="1" s="414">
      <c r="A136" s="838" t="n"/>
      <c r="B136" s="834" t="n"/>
      <c r="C136" s="834" t="n"/>
      <c r="D136" s="849" t="n"/>
      <c r="E136" s="838" t="n"/>
      <c r="F136" s="849" t="n"/>
      <c r="G136" s="838" t="n"/>
      <c r="H136" s="850" t="n"/>
      <c r="I136" s="851" t="n"/>
      <c r="J136" s="851" t="n"/>
      <c r="K136" s="851" t="n"/>
      <c r="L136" s="852" t="n"/>
      <c r="M136" s="853" t="n"/>
      <c r="N136" s="854" t="n"/>
      <c r="O136" s="453" t="n"/>
      <c r="P136" s="453" t="n"/>
      <c r="Q136" s="453" t="n"/>
      <c r="R136" s="453" t="n"/>
      <c r="S136" s="453" t="n"/>
      <c r="T136" s="453" t="n"/>
      <c r="U136" s="453" t="n"/>
      <c r="V136" s="453" t="n"/>
      <c r="W136" s="453" t="n"/>
      <c r="X136" s="453" t="n"/>
      <c r="Y136" s="453" t="n"/>
      <c r="Z136" s="453" t="n"/>
      <c r="AA136" s="453" t="n"/>
      <c r="AB136" s="453" t="n"/>
      <c r="AC136" s="453" t="n"/>
      <c r="AD136" s="453" t="n"/>
      <c r="AE136" s="453" t="n"/>
    </row>
    <row r="137" ht="22.5" customHeight="1" s="414"/>
    <row r="138" ht="22.5" customHeight="1" s="414"/>
    <row r="139" ht="22.5" customHeight="1" s="414"/>
    <row r="140" ht="22.5" customHeight="1" s="414"/>
    <row r="141" ht="22.5" customHeight="1" s="414"/>
    <row r="142" ht="22.5" customHeight="1" s="414"/>
    <row r="143" ht="22.5" customHeight="1" s="414"/>
    <row r="144" ht="22.5" customHeight="1" s="414"/>
    <row r="145" ht="22.5" customHeight="1" s="414"/>
    <row r="146" ht="22.5" customHeight="1" s="414"/>
    <row r="147" ht="22.5" customHeight="1" s="414"/>
    <row r="148" ht="22.5" customHeight="1" s="414"/>
    <row r="149" ht="22.5" customHeight="1" s="414"/>
    <row r="150" ht="22.5" customHeight="1" s="414"/>
    <row r="151" ht="22.5" customHeight="1" s="414"/>
    <row r="152" ht="22.5" customHeight="1" s="414"/>
    <row r="153" ht="22.5" customHeight="1" s="414"/>
    <row r="154" ht="22.5" customHeight="1" s="414"/>
  </sheetData>
  <dataValidations count="1">
    <dataValidation sqref="D2:D154 F2:F154 L2:M154" showDropDown="1" showInputMessage="0" showErrorMessage="0" allowBlank="1" type="custom"/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FFFF6D00"/>
    <outlinePr summaryBelow="0" summaryRight="0"/>
    <pageSetUpPr/>
  </sheetPr>
  <dimension ref="A1:N24"/>
  <sheetViews>
    <sheetView showGridLines="1" workbookViewId="0">
      <selection activeCell="A1" sqref="A1"/>
    </sheetView>
  </sheetViews>
  <sheetFormatPr baseColWidth="8" defaultColWidth="12.63" defaultRowHeight="15" customHeight="1" outlineLevelRow="1"/>
  <cols>
    <col width="18.88" customWidth="1" style="414" min="1" max="1"/>
  </cols>
  <sheetData>
    <row r="1">
      <c r="A1" s="725" t="inlineStr">
        <is>
          <t>План бюджета по каналам, 2026</t>
        </is>
      </c>
      <c r="B1" s="726" t="n"/>
      <c r="C1" s="726" t="n"/>
      <c r="D1" s="726" t="n"/>
      <c r="E1" s="726" t="n"/>
      <c r="F1" s="726" t="n"/>
      <c r="G1" s="726" t="n"/>
      <c r="H1" s="726" t="n"/>
      <c r="I1" s="726" t="n"/>
      <c r="J1" s="726" t="n"/>
      <c r="K1" s="726" t="n"/>
      <c r="L1" s="726" t="n"/>
      <c r="M1" s="726" t="n"/>
      <c r="N1" s="726" t="n"/>
    </row>
    <row r="2">
      <c r="A2" s="726" t="n"/>
      <c r="B2" s="726" t="n"/>
      <c r="C2" s="726" t="n"/>
      <c r="D2" s="726" t="n"/>
      <c r="E2" s="726" t="n"/>
      <c r="F2" s="726" t="n"/>
      <c r="G2" s="726" t="n"/>
      <c r="H2" s="726" t="n"/>
      <c r="I2" s="726" t="n"/>
      <c r="J2" s="726" t="n"/>
      <c r="K2" s="726" t="n"/>
      <c r="L2" s="726" t="n"/>
      <c r="M2" s="726" t="n"/>
      <c r="N2" s="726" t="n"/>
    </row>
    <row r="3">
      <c r="A3" s="704" t="n"/>
      <c r="B3" s="704" t="n"/>
      <c r="C3" s="704" t="n"/>
      <c r="D3" s="704" t="n"/>
      <c r="E3" s="704" t="n"/>
      <c r="F3" s="704" t="n"/>
      <c r="G3" s="704" t="n"/>
      <c r="H3" s="704" t="n"/>
      <c r="I3" s="704" t="n"/>
      <c r="J3" s="704" t="n"/>
      <c r="K3" s="704" t="n"/>
      <c r="L3" s="704" t="n"/>
      <c r="M3" s="704" t="n"/>
      <c r="N3" s="704" t="n"/>
    </row>
    <row r="4">
      <c r="A4" s="727" t="inlineStr">
        <is>
          <t>Media</t>
        </is>
      </c>
      <c r="B4" s="728" t="inlineStr">
        <is>
          <t>Январь</t>
        </is>
      </c>
      <c r="C4" s="728" t="inlineStr">
        <is>
          <t>Февраль</t>
        </is>
      </c>
      <c r="D4" s="728" t="inlineStr">
        <is>
          <t>Март</t>
        </is>
      </c>
      <c r="E4" s="728" t="inlineStr">
        <is>
          <t>Апрель</t>
        </is>
      </c>
      <c r="F4" s="728" t="inlineStr">
        <is>
          <t>Май</t>
        </is>
      </c>
      <c r="G4" s="728" t="inlineStr">
        <is>
          <t>Июнь</t>
        </is>
      </c>
      <c r="H4" s="728" t="inlineStr">
        <is>
          <t>Июль</t>
        </is>
      </c>
      <c r="I4" s="728" t="inlineStr">
        <is>
          <t>Август</t>
        </is>
      </c>
      <c r="J4" s="728" t="inlineStr">
        <is>
          <t>Сентябрь</t>
        </is>
      </c>
      <c r="K4" s="728" t="inlineStr">
        <is>
          <t>Октябрь</t>
        </is>
      </c>
      <c r="L4" s="728" t="inlineStr">
        <is>
          <t>Ноябрь</t>
        </is>
      </c>
      <c r="M4" s="728" t="inlineStr">
        <is>
          <t>Декабрь</t>
        </is>
      </c>
      <c r="N4" s="728" t="inlineStr">
        <is>
          <t>Total</t>
        </is>
      </c>
    </row>
    <row r="5">
      <c r="A5" s="709" t="inlineStr">
        <is>
          <t>SEO</t>
        </is>
      </c>
      <c r="B5" s="636" t="n">
        <v>0</v>
      </c>
      <c r="C5" s="636" t="n">
        <v>0</v>
      </c>
      <c r="D5" s="636" t="n">
        <v>0</v>
      </c>
      <c r="E5" s="636" t="n">
        <v>36250</v>
      </c>
      <c r="F5" s="636" t="n">
        <v>0</v>
      </c>
      <c r="G5" s="636" t="n">
        <v>110000</v>
      </c>
      <c r="H5" s="636" t="n">
        <v>110000</v>
      </c>
      <c r="I5" s="636" t="n">
        <v>110000</v>
      </c>
      <c r="J5" s="636" t="n">
        <v>110000</v>
      </c>
      <c r="K5" s="636" t="n">
        <v>110000</v>
      </c>
      <c r="L5" s="636" t="n">
        <v>110000</v>
      </c>
      <c r="M5" s="636" t="n">
        <v>110000</v>
      </c>
      <c r="N5" s="729">
        <f>SUM(B5:M5)</f>
        <v/>
      </c>
    </row>
    <row r="6">
      <c r="A6" s="709" t="inlineStr">
        <is>
          <t>Яндекс.Директ</t>
        </is>
      </c>
      <c r="B6" s="636" t="n">
        <v>358155</v>
      </c>
      <c r="C6" s="636" t="n">
        <v>351400</v>
      </c>
      <c r="D6" s="636" t="n">
        <v>468697</v>
      </c>
      <c r="E6" s="636" t="n">
        <v>473641</v>
      </c>
      <c r="F6" s="636" t="n">
        <v>350000</v>
      </c>
      <c r="G6" s="636" t="n">
        <v>270000</v>
      </c>
      <c r="H6" s="636" t="n">
        <v>270000</v>
      </c>
      <c r="I6" s="636" t="n">
        <v>270000</v>
      </c>
      <c r="J6" s="636" t="n">
        <v>270000</v>
      </c>
      <c r="K6" s="636" t="n">
        <v>270000</v>
      </c>
      <c r="L6" s="636" t="n">
        <v>270000</v>
      </c>
      <c r="M6" s="636" t="n">
        <v>270000</v>
      </c>
      <c r="N6" s="729">
        <f>SUM(B6:M6)</f>
        <v/>
      </c>
    </row>
    <row r="7">
      <c r="A7" s="709" t="inlineStr">
        <is>
          <t>Наши площадки</t>
        </is>
      </c>
      <c r="B7" s="636" t="n">
        <v>0</v>
      </c>
      <c r="C7" s="636" t="n">
        <v>0</v>
      </c>
      <c r="D7" s="636" t="n">
        <v>0</v>
      </c>
      <c r="E7" s="636" t="n">
        <v>0</v>
      </c>
      <c r="F7" s="636" t="n">
        <v>0</v>
      </c>
      <c r="G7" s="636" t="n">
        <v>0</v>
      </c>
      <c r="H7" s="636" t="n">
        <v>0</v>
      </c>
      <c r="I7" s="636" t="n">
        <v>0</v>
      </c>
      <c r="J7" s="636" t="n">
        <v>0</v>
      </c>
      <c r="K7" s="636" t="n">
        <v>0</v>
      </c>
      <c r="L7" s="636" t="n">
        <v>0</v>
      </c>
      <c r="M7" s="636" t="n">
        <v>0</v>
      </c>
      <c r="N7" s="729">
        <f>SUM(B7:M7)</f>
        <v/>
      </c>
    </row>
    <row r="8">
      <c r="A8" s="709" t="inlineStr">
        <is>
          <t>Внешние площадки</t>
        </is>
      </c>
      <c r="B8" s="636" t="n">
        <v>0</v>
      </c>
      <c r="C8" s="636" t="n">
        <v>0</v>
      </c>
      <c r="D8" s="636" t="n">
        <v>0</v>
      </c>
      <c r="E8" s="636" t="n">
        <v>0</v>
      </c>
      <c r="F8" s="636" t="n">
        <v>0</v>
      </c>
      <c r="G8" s="636" t="n">
        <v>0</v>
      </c>
      <c r="H8" s="636" t="n">
        <v>0</v>
      </c>
      <c r="I8" s="636" t="n">
        <v>0</v>
      </c>
      <c r="J8" s="636" t="n">
        <v>0</v>
      </c>
      <c r="K8" s="636" t="n">
        <v>0</v>
      </c>
      <c r="L8" s="636" t="n">
        <v>0</v>
      </c>
      <c r="M8" s="636" t="n">
        <v>0</v>
      </c>
      <c r="N8" s="729">
        <f>SUM(B8:M8)</f>
        <v/>
      </c>
    </row>
    <row r="9">
      <c r="A9" s="709" t="inlineStr">
        <is>
          <t>ВК лидген</t>
        </is>
      </c>
      <c r="B9" s="636" t="n">
        <v>0</v>
      </c>
      <c r="C9" s="636" t="n">
        <v>96000</v>
      </c>
      <c r="D9" s="636" t="n">
        <v>222000</v>
      </c>
      <c r="E9" s="636" t="n">
        <v>12000</v>
      </c>
      <c r="F9" s="636" t="n">
        <v>20000</v>
      </c>
      <c r="G9" s="636" t="n">
        <v>20000</v>
      </c>
      <c r="H9" s="636" t="n">
        <v>20000</v>
      </c>
      <c r="I9" s="636" t="n">
        <v>20000</v>
      </c>
      <c r="J9" s="636" t="n">
        <v>20000</v>
      </c>
      <c r="K9" s="636" t="n">
        <v>20000</v>
      </c>
      <c r="L9" s="636" t="n">
        <v>20000</v>
      </c>
      <c r="M9" s="636" t="n">
        <v>20000</v>
      </c>
      <c r="N9" s="729">
        <f>SUM(B9:M9)</f>
        <v/>
      </c>
    </row>
    <row r="10">
      <c r="A10" s="709" t="inlineStr">
        <is>
          <t>ВК контент</t>
        </is>
      </c>
      <c r="B10" s="636" t="n">
        <v>0</v>
      </c>
      <c r="C10" s="636" t="n">
        <v>0</v>
      </c>
      <c r="D10" s="636" t="n">
        <v>0</v>
      </c>
      <c r="E10" s="636" t="n">
        <v>212000</v>
      </c>
      <c r="F10" s="636" t="n">
        <v>50000</v>
      </c>
      <c r="G10" s="636" t="n">
        <v>30000</v>
      </c>
      <c r="H10" s="636" t="n">
        <v>30000</v>
      </c>
      <c r="I10" s="636" t="n">
        <v>30000</v>
      </c>
      <c r="J10" s="636" t="n">
        <v>30000</v>
      </c>
      <c r="K10" s="636" t="n">
        <v>30000</v>
      </c>
      <c r="L10" s="636" t="n">
        <v>30000</v>
      </c>
      <c r="M10" s="636" t="n">
        <v>30000</v>
      </c>
      <c r="N10" s="729">
        <f>SUM(B10:M10)</f>
        <v/>
      </c>
    </row>
    <row r="11">
      <c r="A11" s="709" t="inlineStr">
        <is>
          <t>Тестовые каналы</t>
        </is>
      </c>
      <c r="B11" s="636" t="n">
        <v>0</v>
      </c>
      <c r="C11" s="636" t="n">
        <v>0</v>
      </c>
      <c r="D11" s="636" t="n">
        <v>0</v>
      </c>
      <c r="E11" s="636" t="n">
        <v>0</v>
      </c>
      <c r="F11" s="636" t="n">
        <v>50000</v>
      </c>
      <c r="G11" s="636" t="n">
        <v>50000</v>
      </c>
      <c r="H11" s="636" t="n">
        <v>50000</v>
      </c>
      <c r="I11" s="636" t="n">
        <v>50000</v>
      </c>
      <c r="J11" s="636" t="n">
        <v>50000</v>
      </c>
      <c r="K11" s="636" t="n">
        <v>50000</v>
      </c>
      <c r="L11" s="636" t="n">
        <v>50000</v>
      </c>
      <c r="M11" s="636" t="n">
        <v>50000</v>
      </c>
      <c r="N11" s="729">
        <f>SUM(B11:M11)</f>
        <v/>
      </c>
    </row>
    <row r="12">
      <c r="A12" s="709" t="inlineStr">
        <is>
          <t>Вебинары/Мероприятия</t>
        </is>
      </c>
      <c r="B12" s="636" t="n">
        <v>92000</v>
      </c>
      <c r="C12" s="636" t="n">
        <v>92000</v>
      </c>
      <c r="D12" s="636" t="n">
        <v>92000</v>
      </c>
      <c r="E12" s="636" t="n">
        <v>92000</v>
      </c>
      <c r="F12" s="636" t="n">
        <v>92000</v>
      </c>
      <c r="G12" s="636" t="n">
        <v>92000</v>
      </c>
      <c r="H12" s="636" t="n">
        <v>92000</v>
      </c>
      <c r="I12" s="636" t="n">
        <v>92000</v>
      </c>
      <c r="J12" s="636" t="n">
        <v>92000</v>
      </c>
      <c r="K12" s="636" t="n">
        <v>92000</v>
      </c>
      <c r="L12" s="636" t="n">
        <v>92000</v>
      </c>
      <c r="M12" s="636" t="n">
        <v>92000</v>
      </c>
      <c r="N12" s="729">
        <f>SUM(B12:M12)</f>
        <v/>
      </c>
    </row>
    <row r="13">
      <c r="A13" s="709" t="inlineStr">
        <is>
          <t>Рассылки теплые</t>
        </is>
      </c>
      <c r="B13" s="636" t="n">
        <v>6800</v>
      </c>
      <c r="C13" s="636" t="n">
        <v>6800</v>
      </c>
      <c r="D13" s="636" t="n">
        <v>6800</v>
      </c>
      <c r="E13" s="636" t="n">
        <v>6800</v>
      </c>
      <c r="F13" s="636" t="n">
        <v>6800</v>
      </c>
      <c r="G13" s="636" t="n">
        <v>6800</v>
      </c>
      <c r="H13" s="636" t="n">
        <v>6800</v>
      </c>
      <c r="I13" s="636" t="n">
        <v>6800</v>
      </c>
      <c r="J13" s="636" t="n">
        <v>6800</v>
      </c>
      <c r="K13" s="636" t="n">
        <v>6800</v>
      </c>
      <c r="L13" s="636" t="n">
        <v>6800</v>
      </c>
      <c r="M13" s="636" t="n">
        <v>6800</v>
      </c>
      <c r="N13" s="729">
        <f>SUM(B13:M13)</f>
        <v/>
      </c>
    </row>
    <row r="14">
      <c r="A14" s="709" t="inlineStr">
        <is>
          <t>Рассылки холодные</t>
        </is>
      </c>
      <c r="B14" s="636" t="n">
        <v>0</v>
      </c>
      <c r="C14" s="636" t="n">
        <v>10800</v>
      </c>
      <c r="D14" s="636" t="n">
        <v>29318</v>
      </c>
      <c r="E14" s="636" t="n">
        <v>8100</v>
      </c>
      <c r="F14" s="636" t="n">
        <v>0</v>
      </c>
      <c r="G14" s="636" t="n">
        <v>10000</v>
      </c>
      <c r="H14" s="636" t="n">
        <v>10000</v>
      </c>
      <c r="I14" s="636" t="n">
        <v>10000</v>
      </c>
      <c r="J14" s="636" t="n">
        <v>10000</v>
      </c>
      <c r="K14" s="636" t="n">
        <v>10000</v>
      </c>
      <c r="L14" s="636" t="n">
        <v>10000</v>
      </c>
      <c r="M14" s="636" t="n">
        <v>10000</v>
      </c>
      <c r="N14" s="729">
        <f>SUM(B14:M14)</f>
        <v/>
      </c>
    </row>
    <row r="15">
      <c r="A15" s="730" t="n"/>
      <c r="B15" s="636" t="n">
        <v>0</v>
      </c>
      <c r="C15" s="636" t="n">
        <v>0</v>
      </c>
      <c r="D15" s="636" t="n">
        <v>0</v>
      </c>
      <c r="E15" s="636" t="n">
        <v>0</v>
      </c>
      <c r="F15" s="636" t="n">
        <v>0</v>
      </c>
      <c r="G15" s="636" t="n">
        <v>0</v>
      </c>
      <c r="H15" s="636" t="n">
        <v>0</v>
      </c>
      <c r="I15" s="636" t="n">
        <v>0</v>
      </c>
      <c r="J15" s="636" t="n">
        <v>0</v>
      </c>
      <c r="K15" s="636" t="n">
        <v>0</v>
      </c>
      <c r="L15" s="636" t="n">
        <v>0</v>
      </c>
      <c r="M15" s="636" t="n">
        <v>0</v>
      </c>
      <c r="N15" s="729">
        <f>SUM(B15:M15)</f>
        <v/>
      </c>
    </row>
    <row r="16">
      <c r="A16" s="709" t="inlineStr">
        <is>
          <t>ТГ посевы + адс. Рост канала</t>
        </is>
      </c>
      <c r="B16" s="636" t="n">
        <v>0</v>
      </c>
      <c r="C16" s="636" t="n">
        <v>0</v>
      </c>
      <c r="D16" s="636" t="n">
        <v>0</v>
      </c>
      <c r="E16" s="636" t="n">
        <v>0</v>
      </c>
      <c r="F16" s="636" t="n">
        <v>30000</v>
      </c>
      <c r="G16" s="636" t="n">
        <v>50000</v>
      </c>
      <c r="H16" s="636" t="n">
        <v>50000</v>
      </c>
      <c r="I16" s="636" t="n">
        <v>50000</v>
      </c>
      <c r="J16" s="636" t="n">
        <v>50000</v>
      </c>
      <c r="K16" s="636" t="n">
        <v>50000</v>
      </c>
      <c r="L16" s="636" t="n">
        <v>50000</v>
      </c>
      <c r="M16" s="636" t="n">
        <v>50000</v>
      </c>
      <c r="N16" s="729">
        <f>SUM(B16:M16)</f>
        <v/>
      </c>
    </row>
    <row r="17">
      <c r="A17" s="730" t="n"/>
      <c r="B17" s="636" t="n">
        <v>0</v>
      </c>
      <c r="C17" s="636" t="n">
        <v>0</v>
      </c>
      <c r="D17" s="636" t="n">
        <v>0</v>
      </c>
      <c r="E17" s="636" t="n">
        <v>0</v>
      </c>
      <c r="F17" s="636" t="n">
        <v>0</v>
      </c>
      <c r="G17" s="636" t="n">
        <v>0</v>
      </c>
      <c r="H17" s="636" t="n">
        <v>0</v>
      </c>
      <c r="I17" s="636" t="n">
        <v>0</v>
      </c>
      <c r="J17" s="636" t="n">
        <v>0</v>
      </c>
      <c r="K17" s="636" t="n">
        <v>0</v>
      </c>
      <c r="L17" s="636" t="n">
        <v>0</v>
      </c>
      <c r="M17" s="636" t="n">
        <v>0</v>
      </c>
      <c r="N17" s="729">
        <f>SUM(B17:M17)</f>
        <v/>
      </c>
    </row>
    <row r="18">
      <c r="A18" s="731" t="inlineStr">
        <is>
          <t>Ad cost, exc VAT</t>
        </is>
      </c>
      <c r="B18" s="732">
        <f>SUM(B5:B17)</f>
        <v/>
      </c>
      <c r="C18" s="732">
        <f>SUM(C5:C17)</f>
        <v/>
      </c>
      <c r="D18" s="732">
        <f>SUM(D5:D17)</f>
        <v/>
      </c>
      <c r="E18" s="732">
        <f>SUM(E5:E17)</f>
        <v/>
      </c>
      <c r="F18" s="732">
        <f>SUM(F5:F17)</f>
        <v/>
      </c>
      <c r="G18" s="732">
        <f>SUM(G5:G17)</f>
        <v/>
      </c>
      <c r="H18" s="732">
        <f>SUM(H5:H17)</f>
        <v/>
      </c>
      <c r="I18" s="732">
        <f>SUM(I5:I17)</f>
        <v/>
      </c>
      <c r="J18" s="732">
        <f>SUM(J5:J17)</f>
        <v/>
      </c>
      <c r="K18" s="732">
        <f>SUM(K5:K17)</f>
        <v/>
      </c>
      <c r="L18" s="732">
        <f>SUM(L5:L17)</f>
        <v/>
      </c>
      <c r="M18" s="732">
        <f>SUM(M5:M17)</f>
        <v/>
      </c>
      <c r="N18" s="732">
        <f>SUM(B18:M18)</f>
        <v/>
      </c>
    </row>
    <row r="19">
      <c r="A19" s="727" t="inlineStr">
        <is>
          <t>VAT 20%</t>
        </is>
      </c>
      <c r="B19" s="733">
        <f>(B6+B8)*20%</f>
        <v/>
      </c>
      <c r="C19" s="733">
        <f>(C6+C8+C9+C14)*20%</f>
        <v/>
      </c>
      <c r="D19" s="733">
        <f>(D6+D8+D9+D14)*20%</f>
        <v/>
      </c>
      <c r="E19" s="733">
        <f>(E6+E8+E9+E14)*20%</f>
        <v/>
      </c>
      <c r="F19" s="733">
        <f>(F6+F8+F9+F14)*20%</f>
        <v/>
      </c>
      <c r="G19" s="733">
        <f>(G6+G8+G9+G14)*20%</f>
        <v/>
      </c>
      <c r="H19" s="733">
        <f>(H6+H8+H9+H14)*20%</f>
        <v/>
      </c>
      <c r="I19" s="733">
        <f>(I6+I8+I9+I14)*20%</f>
        <v/>
      </c>
      <c r="J19" s="733">
        <f>(J6+J8+J9+J14)*20%</f>
        <v/>
      </c>
      <c r="K19" s="733">
        <f>(K6+K8+K9+K14)*20%</f>
        <v/>
      </c>
      <c r="L19" s="733">
        <f>(L6+L8+L9+L14)*20%</f>
        <v/>
      </c>
      <c r="M19" s="733">
        <f>(M6+M8+M9+M14)*20%</f>
        <v/>
      </c>
      <c r="N19" s="733">
        <f>SUM(B19:M19)</f>
        <v/>
      </c>
    </row>
    <row r="20">
      <c r="A20" s="727" t="inlineStr">
        <is>
          <t>VAT 3%</t>
        </is>
      </c>
      <c r="B20" s="733">
        <f>(B5+B10)*5%</f>
        <v/>
      </c>
      <c r="C20" s="733">
        <f>(C5+C10)*5%</f>
        <v/>
      </c>
      <c r="D20" s="733">
        <f>(D5+D10)*5%</f>
        <v/>
      </c>
      <c r="E20" s="733">
        <f>(E5+E10)*5%</f>
        <v/>
      </c>
      <c r="F20" s="733">
        <f>(F5+F10)*5%</f>
        <v/>
      </c>
      <c r="G20" s="733">
        <f>(G5+G10)*5%</f>
        <v/>
      </c>
      <c r="H20" s="733">
        <f>(H5+H10)*5%</f>
        <v/>
      </c>
      <c r="I20" s="733">
        <f>(I5+I10)*5%</f>
        <v/>
      </c>
      <c r="J20" s="733">
        <f>(J5+J10)*5%</f>
        <v/>
      </c>
      <c r="K20" s="733">
        <f>(K5+K10)*5%</f>
        <v/>
      </c>
      <c r="L20" s="733">
        <f>(L5+L10)*5%</f>
        <v/>
      </c>
      <c r="M20" s="733">
        <f>(M5+M10)*5%</f>
        <v/>
      </c>
      <c r="N20" s="733">
        <f>SUM(B20:M20)</f>
        <v/>
      </c>
    </row>
    <row r="21">
      <c r="A21" s="734" t="inlineStr">
        <is>
          <t>Total media budget 2025</t>
        </is>
      </c>
      <c r="B21" s="733">
        <f>SUM(B18:B20)</f>
        <v/>
      </c>
      <c r="C21" s="733">
        <f>SUM(C18:C20)</f>
        <v/>
      </c>
      <c r="D21" s="733">
        <f>SUM(D18:D20)</f>
        <v/>
      </c>
      <c r="E21" s="733">
        <f>SUM(E18:E20)</f>
        <v/>
      </c>
      <c r="F21" s="733">
        <f>SUM(F18:F20)</f>
        <v/>
      </c>
      <c r="G21" s="733">
        <f>SUM(G18:G20)</f>
        <v/>
      </c>
      <c r="H21" s="733">
        <f>SUM(H18:H20)</f>
        <v/>
      </c>
      <c r="I21" s="733">
        <f>SUM(I18:I20)</f>
        <v/>
      </c>
      <c r="J21" s="733">
        <f>SUM(J18:J20)</f>
        <v/>
      </c>
      <c r="K21" s="733">
        <f>SUM(K18:K20)</f>
        <v/>
      </c>
      <c r="L21" s="733">
        <f>SUM(L18:L20)</f>
        <v/>
      </c>
      <c r="M21" s="733">
        <f>SUM(M18:M20)</f>
        <v/>
      </c>
      <c r="N21" s="733">
        <f>SUM(B21:M21)</f>
        <v/>
      </c>
    </row>
    <row r="22">
      <c r="A22" s="704" t="n"/>
      <c r="B22" s="704" t="n"/>
      <c r="C22" s="704" t="n"/>
      <c r="D22" s="704" t="n"/>
      <c r="E22" s="704" t="n"/>
      <c r="F22" s="704" t="n"/>
      <c r="G22" s="704" t="n"/>
      <c r="H22" s="704" t="n"/>
      <c r="I22" s="704" t="n"/>
      <c r="J22" s="704" t="n"/>
      <c r="K22" s="704" t="n"/>
      <c r="L22" s="704" t="n"/>
      <c r="M22" s="704" t="n"/>
      <c r="N22" s="704" t="n"/>
    </row>
    <row r="23">
      <c r="A23" s="727" t="inlineStr">
        <is>
          <t>Media</t>
        </is>
      </c>
      <c r="B23" s="735" t="inlineStr">
        <is>
          <t>1HY2025</t>
        </is>
      </c>
      <c r="C23" s="735" t="inlineStr">
        <is>
          <t>2HY2025</t>
        </is>
      </c>
      <c r="D23" s="704" t="n"/>
      <c r="E23" s="704" t="n"/>
      <c r="F23" s="704" t="n"/>
      <c r="G23" s="704" t="n"/>
      <c r="H23" s="704" t="n"/>
      <c r="I23" s="704" t="n"/>
      <c r="J23" s="704" t="n"/>
      <c r="K23" s="704" t="n"/>
      <c r="L23" s="704" t="n"/>
      <c r="M23" s="704" t="n"/>
      <c r="N23" s="704" t="n"/>
    </row>
    <row r="24">
      <c r="A24" s="736" t="n"/>
      <c r="B24" s="737">
        <f>SUM(B21:G21)</f>
        <v/>
      </c>
      <c r="C24" s="738" t="n"/>
      <c r="D24" s="704" t="n"/>
      <c r="E24" s="704" t="n"/>
      <c r="F24" s="704" t="n"/>
      <c r="G24" s="704" t="n"/>
      <c r="H24" s="704" t="n"/>
      <c r="I24" s="704" t="n"/>
      <c r="J24" s="704" t="n"/>
      <c r="K24" s="704" t="n"/>
      <c r="L24" s="704" t="n"/>
      <c r="M24" s="704" t="n"/>
      <c r="N24" s="704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FF3949AB"/>
    <outlinePr summaryBelow="0" summaryRight="0"/>
    <pageSetUpPr/>
  </sheetPr>
  <dimension ref="A1:BK22"/>
  <sheetViews>
    <sheetView showGridLines="1" workbookViewId="0">
      <pane xSplit="4" topLeftCell="E1" activePane="topRight" state="frozen"/>
      <selection pane="topRight" activeCell="F2" sqref="F2"/>
    </sheetView>
  </sheetViews>
  <sheetFormatPr baseColWidth="8" defaultColWidth="12.63" defaultRowHeight="15" customHeight="1" outlineLevelRow="1"/>
  <cols>
    <col width="2.75" customWidth="1" style="414" min="1" max="1"/>
    <col width="14.75" customWidth="1" style="414" min="4" max="4"/>
    <col hidden="1" width="12.63" customWidth="1" style="414" min="25" max="27"/>
    <col width="3" customWidth="1" style="414" min="38" max="63"/>
  </cols>
  <sheetData>
    <row r="1" ht="68.25" customHeight="1" s="414">
      <c r="A1" s="739" t="inlineStr">
        <is>
          <t>#</t>
        </is>
      </c>
      <c r="B1" s="739" t="inlineStr">
        <is>
          <t>Channel</t>
        </is>
      </c>
      <c r="C1" s="739" t="inlineStr">
        <is>
          <t>Phase</t>
        </is>
      </c>
      <c r="D1" s="739" t="inlineStr">
        <is>
          <t>Tool</t>
        </is>
      </c>
      <c r="E1" s="739" t="inlineStr">
        <is>
          <t>Type of
 devices</t>
        </is>
      </c>
      <c r="F1" s="739" t="inlineStr">
        <is>
          <t>Subcontractor</t>
        </is>
      </c>
      <c r="G1" s="739" t="inlineStr">
        <is>
          <t>Site</t>
        </is>
      </c>
      <c r="H1" s="739" t="inlineStr">
        <is>
          <t>Specification of the formats</t>
        </is>
      </c>
      <c r="I1" s="739" t="inlineStr">
        <is>
          <t>Targeting</t>
        </is>
      </c>
      <c r="J1" s="739" t="inlineStr">
        <is>
          <t>GEO</t>
        </is>
      </c>
      <c r="K1" s="739" t="inlineStr">
        <is>
          <t>Type of placement</t>
        </is>
      </c>
      <c r="L1" s="739" t="inlineStr">
        <is>
          <t>Start of placement</t>
        </is>
      </c>
      <c r="M1" s="739" t="inlineStr">
        <is>
          <t>End of placement</t>
        </is>
      </c>
      <c r="N1" s="739" t="inlineStr">
        <is>
          <t>Buying unit, NET</t>
        </is>
      </c>
      <c r="O1" s="739" t="inlineStr">
        <is>
          <t>Price per unit, NET</t>
        </is>
      </c>
      <c r="P1" s="739" t="inlineStr">
        <is>
          <t>Extra charge for targeting</t>
        </is>
      </c>
      <c r="Q1" s="739" t="inlineStr">
        <is>
          <t>Coefficient of seasonality</t>
        </is>
      </c>
      <c r="R1" s="739" t="inlineStr">
        <is>
          <t>Discount %</t>
        </is>
      </c>
      <c r="S1" s="739" t="inlineStr">
        <is>
          <t>Price per unit incl. extra charges, NET</t>
        </is>
      </c>
      <c r="T1" s="739" t="inlineStr">
        <is>
          <t>Number of buying units</t>
        </is>
      </c>
      <c r="U1" s="739" t="inlineStr">
        <is>
          <t>Total price, exc VAT</t>
        </is>
      </c>
      <c r="V1" s="739" t="inlineStr">
        <is>
          <t>VAT</t>
        </is>
      </c>
      <c r="W1" s="739" t="inlineStr">
        <is>
          <t>Total price, inc VAT</t>
        </is>
      </c>
      <c r="X1" s="740" t="inlineStr">
        <is>
          <t>Impressions forecast</t>
        </is>
      </c>
      <c r="Y1" s="740" t="inlineStr">
        <is>
          <t>Frequency forecast</t>
        </is>
      </c>
      <c r="Z1" s="740" t="inlineStr">
        <is>
          <t>Technical reach forecast</t>
        </is>
      </c>
      <c r="AA1" s="740" t="inlineStr">
        <is>
          <t>Unique Reach</t>
        </is>
      </c>
      <c r="AB1" s="740" t="inlineStr">
        <is>
          <t>CPM forecast</t>
        </is>
      </c>
      <c r="AC1" s="740" t="inlineStr">
        <is>
          <t>CTR, % forecast</t>
        </is>
      </c>
      <c r="AD1" s="740" t="inlineStr">
        <is>
          <t>Clicks forecast</t>
        </is>
      </c>
      <c r="AE1" s="740" t="inlineStr">
        <is>
          <t>CPC forecast</t>
        </is>
      </c>
      <c r="AF1" s="740" t="inlineStr">
        <is>
          <t>CR</t>
        </is>
      </c>
      <c r="AG1" s="740" t="inlineStr">
        <is>
          <t>MQL, forecast</t>
        </is>
      </c>
      <c r="AH1" s="740" t="inlineStr">
        <is>
          <t>CPMQL, forecast</t>
        </is>
      </c>
      <c r="AI1" s="740" t="inlineStr">
        <is>
          <t>MQL-&gt;SQL</t>
        </is>
      </c>
      <c r="AJ1" s="740" t="inlineStr">
        <is>
          <t>SQL, forecast</t>
        </is>
      </c>
      <c r="AK1" s="740" t="inlineStr">
        <is>
          <t>CPSQL, forecast</t>
        </is>
      </c>
      <c r="AL1" s="741" t="inlineStr">
        <is>
          <t>01.01-07.01</t>
        </is>
      </c>
      <c r="AM1" s="741" t="inlineStr">
        <is>
          <t>08.01-14.01</t>
        </is>
      </c>
      <c r="AN1" s="741" t="inlineStr">
        <is>
          <t>15.01-21.01</t>
        </is>
      </c>
      <c r="AO1" s="741" t="inlineStr">
        <is>
          <t>22.01-28.01</t>
        </is>
      </c>
      <c r="AP1" s="741" t="inlineStr">
        <is>
          <t>29.01-04.02</t>
        </is>
      </c>
      <c r="AQ1" s="741" t="inlineStr">
        <is>
          <t>05.02-11.02</t>
        </is>
      </c>
      <c r="AR1" s="741" t="inlineStr">
        <is>
          <t>12.02-18.02</t>
        </is>
      </c>
      <c r="AS1" s="741" t="inlineStr">
        <is>
          <t>19.02-25.02</t>
        </is>
      </c>
      <c r="AT1" s="741" t="inlineStr">
        <is>
          <t>26.02-03.03</t>
        </is>
      </c>
      <c r="AU1" s="741" t="inlineStr">
        <is>
          <t>04.03-10.03</t>
        </is>
      </c>
      <c r="AV1" s="741" t="inlineStr">
        <is>
          <t>11.03-17.03</t>
        </is>
      </c>
      <c r="AW1" s="741" t="inlineStr">
        <is>
          <t>18.03-24.03</t>
        </is>
      </c>
      <c r="AX1" s="741" t="inlineStr">
        <is>
          <t>25.03-31.04</t>
        </is>
      </c>
      <c r="AY1" s="741" t="inlineStr">
        <is>
          <t>01.04-07.04</t>
        </is>
      </c>
      <c r="AZ1" s="741" t="inlineStr">
        <is>
          <t>08.04-14.04</t>
        </is>
      </c>
      <c r="BA1" s="741" t="inlineStr">
        <is>
          <t>15.04-21.04</t>
        </is>
      </c>
      <c r="BB1" s="741" t="inlineStr">
        <is>
          <t>22.04-28.05</t>
        </is>
      </c>
      <c r="BC1" s="741" t="inlineStr">
        <is>
          <t>29.04-05.05</t>
        </is>
      </c>
      <c r="BD1" s="741" t="inlineStr">
        <is>
          <t>06.05-12.05</t>
        </is>
      </c>
      <c r="BE1" s="741" t="inlineStr">
        <is>
          <t>13.05-19.05</t>
        </is>
      </c>
      <c r="BF1" s="741" t="inlineStr">
        <is>
          <t>20.05-26.05</t>
        </is>
      </c>
      <c r="BG1" s="741" t="inlineStr">
        <is>
          <t>27.05-02.06</t>
        </is>
      </c>
      <c r="BH1" s="741" t="inlineStr">
        <is>
          <t>03.06-09.06</t>
        </is>
      </c>
      <c r="BI1" s="741" t="inlineStr">
        <is>
          <t>10.06-16.06</t>
        </is>
      </c>
      <c r="BJ1" s="741" t="inlineStr">
        <is>
          <t>17.06-23.06</t>
        </is>
      </c>
      <c r="BK1" s="741" t="inlineStr">
        <is>
          <t>24.06-30.06</t>
        </is>
      </c>
    </row>
    <row r="2">
      <c r="A2" s="742" t="n">
        <v>1</v>
      </c>
      <c r="B2" s="614" t="inlineStr">
        <is>
          <t>SEO</t>
        </is>
      </c>
      <c r="C2" s="742" t="inlineStr">
        <is>
          <t>Interest</t>
        </is>
      </c>
      <c r="D2" s="614" t="inlineStr">
        <is>
          <t>SEO</t>
        </is>
      </c>
      <c r="E2" s="614" t="inlineStr">
        <is>
          <t>Desktop+Mobile</t>
        </is>
      </c>
      <c r="F2" s="743" t="inlineStr">
        <is>
          <t>(?)</t>
        </is>
      </c>
      <c r="G2" s="743" t="inlineStr">
        <is>
          <t>-</t>
        </is>
      </c>
      <c r="H2" s="614" t="inlineStr">
        <is>
          <t>-</t>
        </is>
      </c>
      <c r="I2" s="614" t="inlineStr">
        <is>
          <t>-</t>
        </is>
      </c>
      <c r="J2" s="614" t="inlineStr">
        <is>
          <t>-</t>
        </is>
      </c>
      <c r="K2" s="614" t="inlineStr">
        <is>
          <t>-</t>
        </is>
      </c>
      <c r="L2" s="744" t="n">
        <v>45689</v>
      </c>
      <c r="M2" s="745" t="n">
        <v>45838</v>
      </c>
      <c r="N2" s="614" t="inlineStr">
        <is>
          <t>1 unit</t>
        </is>
      </c>
      <c r="O2" s="746" t="n">
        <v>100000</v>
      </c>
      <c r="P2" s="746" t="n">
        <v>1</v>
      </c>
      <c r="Q2" s="746" t="n">
        <v>1</v>
      </c>
      <c r="R2" s="747" t="n">
        <v>0</v>
      </c>
      <c r="S2" s="748">
        <f>O2*P2*Q2-R2</f>
        <v/>
      </c>
      <c r="T2" s="746" t="n">
        <v>6</v>
      </c>
      <c r="U2" s="749">
        <f>S2*T2</f>
        <v/>
      </c>
      <c r="V2" s="750">
        <f>U2*20%</f>
        <v/>
      </c>
      <c r="W2" s="751">
        <f>SUM(U2:V2)</f>
        <v/>
      </c>
      <c r="X2" s="742" t="inlineStr">
        <is>
          <t>-</t>
        </is>
      </c>
      <c r="Y2" s="742" t="inlineStr">
        <is>
          <t>-</t>
        </is>
      </c>
      <c r="Z2" s="742" t="inlineStr">
        <is>
          <t>-</t>
        </is>
      </c>
      <c r="AA2" s="742" t="inlineStr">
        <is>
          <t>-</t>
        </is>
      </c>
      <c r="AB2" s="742" t="inlineStr">
        <is>
          <t>-</t>
        </is>
      </c>
      <c r="AC2" s="742" t="inlineStr">
        <is>
          <t>-</t>
        </is>
      </c>
      <c r="AD2" s="752">
        <f>IFERROR(AG2/AF2,0)</f>
        <v/>
      </c>
      <c r="AE2" s="750">
        <f>IFERROR(U2/AD2,0)</f>
        <v/>
      </c>
      <c r="AF2" s="753" t="n">
        <v>0.017</v>
      </c>
      <c r="AG2" s="742" t="n">
        <v>45</v>
      </c>
      <c r="AH2" s="750">
        <f>IFERROR(U2/AG2,0)</f>
        <v/>
      </c>
      <c r="AI2" s="753" t="n">
        <v>0.4</v>
      </c>
      <c r="AJ2" s="754">
        <f>AG2*AI2</f>
        <v/>
      </c>
      <c r="AK2" s="750">
        <f>IFERROR(U2/AJ2,0)</f>
        <v/>
      </c>
      <c r="AL2" s="726" t="n"/>
      <c r="AM2" s="726" t="n"/>
      <c r="AN2" s="726" t="n"/>
      <c r="AO2" s="726" t="n"/>
      <c r="AP2" s="726" t="n"/>
      <c r="AQ2" s="726" t="n"/>
      <c r="AR2" s="726" t="n"/>
      <c r="AS2" s="726" t="n"/>
      <c r="AT2" s="726" t="n"/>
      <c r="AU2" s="726" t="n"/>
      <c r="AV2" s="726" t="n"/>
      <c r="AW2" s="726" t="n"/>
      <c r="AX2" s="726" t="n"/>
      <c r="AY2" s="726" t="n"/>
      <c r="AZ2" s="726" t="n"/>
      <c r="BA2" s="726" t="n"/>
      <c r="BB2" s="726" t="n"/>
      <c r="BC2" s="726" t="n"/>
      <c r="BD2" s="726" t="n"/>
      <c r="BE2" s="726" t="n"/>
      <c r="BF2" s="726" t="n"/>
      <c r="BG2" s="726" t="n"/>
      <c r="BH2" s="726" t="n"/>
      <c r="BI2" s="726" t="n"/>
      <c r="BJ2" s="726" t="n"/>
      <c r="BK2" s="726" t="n"/>
    </row>
    <row r="3">
      <c r="A3" s="755" t="n">
        <v>2</v>
      </c>
      <c r="B3" s="755" t="inlineStr">
        <is>
          <t>SEM</t>
        </is>
      </c>
      <c r="C3" s="755" t="inlineStr">
        <is>
          <t>Interest</t>
        </is>
      </c>
      <c r="D3" s="755" t="inlineStr">
        <is>
          <t>Yandex Search CPC</t>
        </is>
      </c>
      <c r="E3" s="755" t="inlineStr">
        <is>
          <t>Desktop+Mobile</t>
        </is>
      </c>
      <c r="F3" s="756" t="inlineStr">
        <is>
          <t>Yandex</t>
        </is>
      </c>
      <c r="G3" s="757" t="inlineStr">
        <is>
          <t>Yandex Direct</t>
        </is>
      </c>
      <c r="H3" s="593" t="inlineStr">
        <is>
          <t>Text keywords</t>
        </is>
      </c>
      <c r="I3" s="593" t="inlineStr">
        <is>
          <t>Keywords</t>
        </is>
      </c>
      <c r="J3" s="593" t="inlineStr">
        <is>
          <t>RF</t>
        </is>
      </c>
      <c r="K3" s="593" t="inlineStr">
        <is>
          <t>Auction</t>
        </is>
      </c>
      <c r="L3" s="758" t="n">
        <v>45658</v>
      </c>
      <c r="M3" s="759" t="n">
        <v>45838</v>
      </c>
      <c r="N3" s="593" t="inlineStr">
        <is>
          <t>1 click</t>
        </is>
      </c>
      <c r="O3" s="760" t="n">
        <v>225</v>
      </c>
      <c r="P3" s="761" t="n">
        <v>1</v>
      </c>
      <c r="Q3" s="761" t="n">
        <v>1</v>
      </c>
      <c r="R3" s="762" t="n">
        <v>0</v>
      </c>
      <c r="S3" s="763">
        <f>O3*P3*Q3-R3</f>
        <v/>
      </c>
      <c r="T3" s="761" t="n">
        <v>2800</v>
      </c>
      <c r="U3" s="764">
        <f>S3*T3</f>
        <v/>
      </c>
      <c r="V3" s="765">
        <f>U3*20%</f>
        <v/>
      </c>
      <c r="W3" s="766">
        <f>SUM(U3:V3)</f>
        <v/>
      </c>
      <c r="X3" s="767">
        <f>IFERROR(T3/AC3,0)</f>
        <v/>
      </c>
      <c r="Y3" s="755" t="inlineStr">
        <is>
          <t>-</t>
        </is>
      </c>
      <c r="Z3" s="755" t="inlineStr">
        <is>
          <t>-</t>
        </is>
      </c>
      <c r="AA3" s="593" t="inlineStr">
        <is>
          <t>-</t>
        </is>
      </c>
      <c r="AB3" s="768">
        <f>IFERROR(U3/X3*1000,0)</f>
        <v/>
      </c>
      <c r="AC3" s="769" t="n">
        <v>0.07000000000000001</v>
      </c>
      <c r="AD3" s="593">
        <f>T3</f>
        <v/>
      </c>
      <c r="AE3" s="764">
        <f>O3</f>
        <v/>
      </c>
      <c r="AF3" s="770" t="n">
        <v>0.032</v>
      </c>
      <c r="AG3" s="771">
        <f>ROUND(AF3*AD3,0)</f>
        <v/>
      </c>
      <c r="AH3" s="765">
        <f>IFERROR(U3/AG3,0)</f>
        <v/>
      </c>
      <c r="AI3" s="769" t="n">
        <v>0.4</v>
      </c>
      <c r="AJ3" s="771">
        <f>AG3*AI3</f>
        <v/>
      </c>
      <c r="AK3" s="765">
        <f>IFERROR(U3/AJ3,0)</f>
        <v/>
      </c>
      <c r="AL3" s="586" t="n"/>
      <c r="AM3" s="586" t="n"/>
      <c r="AN3" s="586" t="n"/>
      <c r="AO3" s="586" t="n"/>
      <c r="AP3" s="586" t="n"/>
      <c r="AQ3" s="586" t="n"/>
      <c r="AR3" s="586" t="n"/>
      <c r="AS3" s="586" t="n"/>
      <c r="AT3" s="586" t="n"/>
      <c r="AU3" s="586" t="n"/>
      <c r="AV3" s="586" t="n"/>
      <c r="AW3" s="586" t="n"/>
      <c r="AX3" s="586" t="n"/>
      <c r="AY3" s="586" t="n"/>
      <c r="AZ3" s="586" t="n"/>
      <c r="BA3" s="586" t="n"/>
      <c r="BB3" s="586" t="n"/>
      <c r="BC3" s="586" t="n"/>
      <c r="BD3" s="586" t="n"/>
      <c r="BE3" s="586" t="n"/>
      <c r="BF3" s="586" t="n"/>
      <c r="BG3" s="586" t="n"/>
      <c r="BH3" s="586" t="n"/>
      <c r="BI3" s="586" t="n"/>
      <c r="BJ3" s="586" t="n"/>
      <c r="BK3" s="586" t="n"/>
    </row>
    <row r="4">
      <c r="A4" s="755" t="n">
        <v>3</v>
      </c>
      <c r="B4" s="755" t="inlineStr">
        <is>
          <t>SEM</t>
        </is>
      </c>
      <c r="C4" s="755" t="inlineStr">
        <is>
          <t>Interest</t>
        </is>
      </c>
      <c r="D4" s="755" t="inlineStr">
        <is>
          <t>Yandex Network CPC</t>
        </is>
      </c>
      <c r="E4" s="755" t="inlineStr">
        <is>
          <t>Desktop+Mobile</t>
        </is>
      </c>
      <c r="F4" s="756" t="inlineStr">
        <is>
          <t>Yandex</t>
        </is>
      </c>
      <c r="G4" s="757" t="inlineStr">
        <is>
          <t>Yandex Direct</t>
        </is>
      </c>
      <c r="H4" s="593" t="inlineStr">
        <is>
          <t>TGB keywords</t>
        </is>
      </c>
      <c r="I4" s="593" t="inlineStr">
        <is>
          <t>Keywords</t>
        </is>
      </c>
      <c r="J4" s="593" t="inlineStr">
        <is>
          <t>RF</t>
        </is>
      </c>
      <c r="K4" s="593" t="inlineStr">
        <is>
          <t>Auction</t>
        </is>
      </c>
      <c r="L4" s="758" t="n">
        <v>45658</v>
      </c>
      <c r="M4" s="759" t="n">
        <v>45838</v>
      </c>
      <c r="N4" s="593" t="inlineStr">
        <is>
          <t>1 click</t>
        </is>
      </c>
      <c r="O4" s="760" t="n">
        <v>5</v>
      </c>
      <c r="P4" s="761" t="n">
        <v>1</v>
      </c>
      <c r="Q4" s="761" t="n">
        <v>1</v>
      </c>
      <c r="R4" s="762" t="n">
        <v>0</v>
      </c>
      <c r="S4" s="763">
        <f>O4*P4*Q4-R4</f>
        <v/>
      </c>
      <c r="T4" s="761" t="n">
        <v>9000</v>
      </c>
      <c r="U4" s="764">
        <f>S4*T4</f>
        <v/>
      </c>
      <c r="V4" s="765">
        <f>U4*20%</f>
        <v/>
      </c>
      <c r="W4" s="766">
        <f>SUM(U4:V4)</f>
        <v/>
      </c>
      <c r="X4" s="767">
        <f>IFERROR(T4/AC4,0)</f>
        <v/>
      </c>
      <c r="Y4" s="755" t="inlineStr">
        <is>
          <t>-</t>
        </is>
      </c>
      <c r="Z4" s="755" t="inlineStr">
        <is>
          <t>-</t>
        </is>
      </c>
      <c r="AA4" s="593" t="inlineStr">
        <is>
          <t>-</t>
        </is>
      </c>
      <c r="AB4" s="768">
        <f>IFERROR(U4/X4*1000,0)</f>
        <v/>
      </c>
      <c r="AC4" s="769" t="n">
        <v>0.005</v>
      </c>
      <c r="AD4" s="593">
        <f>T4</f>
        <v/>
      </c>
      <c r="AE4" s="764">
        <f>O4</f>
        <v/>
      </c>
      <c r="AF4" s="770" t="n">
        <v>0.002</v>
      </c>
      <c r="AG4" s="771">
        <f>ROUND(AF4*AD4,0)</f>
        <v/>
      </c>
      <c r="AH4" s="765">
        <f>IFERROR(U4/AG4,0)</f>
        <v/>
      </c>
      <c r="AI4" s="769" t="n">
        <v>0.4</v>
      </c>
      <c r="AJ4" s="771">
        <f>AG4*AI4</f>
        <v/>
      </c>
      <c r="AK4" s="765">
        <f>IFERROR(U4/AJ4,0)</f>
        <v/>
      </c>
      <c r="AL4" s="586" t="n"/>
      <c r="AM4" s="586" t="n"/>
      <c r="AN4" s="586" t="n"/>
      <c r="AO4" s="586" t="n"/>
      <c r="AP4" s="586" t="n"/>
      <c r="AQ4" s="586" t="n"/>
      <c r="AR4" s="586" t="n"/>
      <c r="AS4" s="586" t="n"/>
      <c r="AT4" s="586" t="n"/>
      <c r="AU4" s="586" t="n"/>
      <c r="AV4" s="586" t="n"/>
      <c r="AW4" s="586" t="n"/>
      <c r="AX4" s="586" t="n"/>
      <c r="AY4" s="586" t="n"/>
      <c r="AZ4" s="586" t="n"/>
      <c r="BA4" s="586" t="n"/>
      <c r="BB4" s="586" t="n"/>
      <c r="BC4" s="586" t="n"/>
      <c r="BD4" s="586" t="n"/>
      <c r="BE4" s="586" t="n"/>
      <c r="BF4" s="586" t="n"/>
      <c r="BG4" s="586" t="n"/>
      <c r="BH4" s="586" t="n"/>
      <c r="BI4" s="586" t="n"/>
      <c r="BJ4" s="586" t="n"/>
      <c r="BK4" s="586" t="n"/>
    </row>
    <row r="5">
      <c r="A5" s="755" t="n">
        <v>4</v>
      </c>
      <c r="B5" s="755" t="inlineStr">
        <is>
          <t>SEM</t>
        </is>
      </c>
      <c r="C5" s="755" t="inlineStr">
        <is>
          <t>Consideration</t>
        </is>
      </c>
      <c r="D5" s="755" t="inlineStr">
        <is>
          <t>Yandex Network CPC</t>
        </is>
      </c>
      <c r="E5" s="755" t="inlineStr">
        <is>
          <t>Desktop+Mobile</t>
        </is>
      </c>
      <c r="F5" s="756" t="inlineStr">
        <is>
          <t>Yandex</t>
        </is>
      </c>
      <c r="G5" s="757" t="inlineStr">
        <is>
          <t>Yandex Direct</t>
        </is>
      </c>
      <c r="H5" s="593" t="inlineStr">
        <is>
          <t>TGB Retargeting</t>
        </is>
      </c>
      <c r="I5" s="593" t="inlineStr">
        <is>
          <t>Retargeting</t>
        </is>
      </c>
      <c r="J5" s="593" t="inlineStr">
        <is>
          <t>RF</t>
        </is>
      </c>
      <c r="K5" s="593" t="inlineStr">
        <is>
          <t>Auction</t>
        </is>
      </c>
      <c r="L5" s="758" t="n">
        <v>45658</v>
      </c>
      <c r="M5" s="759" t="n">
        <v>45838</v>
      </c>
      <c r="N5" s="593" t="inlineStr">
        <is>
          <t>1 click</t>
        </is>
      </c>
      <c r="O5" s="760" t="n">
        <v>85</v>
      </c>
      <c r="P5" s="761" t="n">
        <v>1</v>
      </c>
      <c r="Q5" s="761" t="n">
        <v>1</v>
      </c>
      <c r="R5" s="762" t="n">
        <v>0</v>
      </c>
      <c r="S5" s="763">
        <f>O5*P5*Q5-R5</f>
        <v/>
      </c>
      <c r="T5" s="761" t="n">
        <v>9000</v>
      </c>
      <c r="U5" s="764">
        <f>S5*T5</f>
        <v/>
      </c>
      <c r="V5" s="765">
        <f>U5*20%</f>
        <v/>
      </c>
      <c r="W5" s="766">
        <f>SUM(U5:V5)</f>
        <v/>
      </c>
      <c r="X5" s="767">
        <f>IFERROR(T5/AC5,0)</f>
        <v/>
      </c>
      <c r="Y5" s="755" t="inlineStr">
        <is>
          <t>-</t>
        </is>
      </c>
      <c r="Z5" s="755" t="inlineStr">
        <is>
          <t>-</t>
        </is>
      </c>
      <c r="AA5" s="593" t="inlineStr">
        <is>
          <t>-</t>
        </is>
      </c>
      <c r="AB5" s="768">
        <f>IFERROR(U5/X5*1000,0)</f>
        <v/>
      </c>
      <c r="AC5" s="769" t="n">
        <v>0.005</v>
      </c>
      <c r="AD5" s="593">
        <f>T5</f>
        <v/>
      </c>
      <c r="AE5" s="764">
        <f>O5</f>
        <v/>
      </c>
      <c r="AF5" s="770" t="n">
        <v>0.003</v>
      </c>
      <c r="AG5" s="771">
        <f>ROUND(AF5*AD5,0)</f>
        <v/>
      </c>
      <c r="AH5" s="765">
        <f>IFERROR(U5/AG5,0)</f>
        <v/>
      </c>
      <c r="AI5" s="769" t="n">
        <v>0.4</v>
      </c>
      <c r="AJ5" s="771">
        <f>AG5*AI5</f>
        <v/>
      </c>
      <c r="AK5" s="765">
        <f>IFERROR(U5/AJ5,0)</f>
        <v/>
      </c>
      <c r="AL5" s="586" t="n"/>
      <c r="AM5" s="586" t="n"/>
      <c r="AN5" s="586" t="n"/>
      <c r="AO5" s="586" t="n"/>
      <c r="AP5" s="586" t="n"/>
      <c r="AQ5" s="586" t="n"/>
      <c r="AR5" s="586" t="n"/>
      <c r="AS5" s="586" t="n"/>
      <c r="AT5" s="586" t="n"/>
      <c r="AU5" s="586" t="n"/>
      <c r="AV5" s="586" t="n"/>
      <c r="AW5" s="586" t="n"/>
      <c r="AX5" s="586" t="n"/>
      <c r="AY5" s="586" t="n"/>
      <c r="AZ5" s="586" t="n"/>
      <c r="BA5" s="586" t="n"/>
      <c r="BB5" s="586" t="n"/>
      <c r="BC5" s="586" t="n"/>
      <c r="BD5" s="586" t="n"/>
      <c r="BE5" s="586" t="n"/>
      <c r="BF5" s="586" t="n"/>
      <c r="BG5" s="586" t="n"/>
      <c r="BH5" s="586" t="n"/>
      <c r="BI5" s="586" t="n"/>
      <c r="BJ5" s="586" t="n"/>
      <c r="BK5" s="586" t="n"/>
    </row>
    <row r="6">
      <c r="A6" s="755" t="n">
        <v>5</v>
      </c>
      <c r="B6" s="755" t="inlineStr">
        <is>
          <t>SEM</t>
        </is>
      </c>
      <c r="C6" s="755" t="inlineStr">
        <is>
          <t>Interest</t>
        </is>
      </c>
      <c r="D6" s="755" t="inlineStr">
        <is>
          <t>Yandex Search CPC</t>
        </is>
      </c>
      <c r="E6" s="755" t="inlineStr">
        <is>
          <t>Desktop+Mobile</t>
        </is>
      </c>
      <c r="F6" s="756" t="inlineStr">
        <is>
          <t>Yandex</t>
        </is>
      </c>
      <c r="G6" s="757" t="inlineStr">
        <is>
          <t>Yandex Direct</t>
        </is>
      </c>
      <c r="H6" s="593" t="inlineStr">
        <is>
          <t>Text Conference</t>
        </is>
      </c>
      <c r="I6" s="593" t="inlineStr">
        <is>
          <t>Keywords</t>
        </is>
      </c>
      <c r="J6" s="593" t="inlineStr">
        <is>
          <t>RF+KZ</t>
        </is>
      </c>
      <c r="K6" s="593" t="inlineStr">
        <is>
          <t>Auction</t>
        </is>
      </c>
      <c r="L6" s="758" t="n">
        <v>45658</v>
      </c>
      <c r="M6" s="759" t="n">
        <v>45742</v>
      </c>
      <c r="N6" s="593" t="inlineStr">
        <is>
          <t>1 click</t>
        </is>
      </c>
      <c r="O6" s="760" t="n">
        <v>250</v>
      </c>
      <c r="P6" s="761" t="n">
        <v>1</v>
      </c>
      <c r="Q6" s="761" t="n">
        <v>1</v>
      </c>
      <c r="R6" s="762" t="n">
        <v>0</v>
      </c>
      <c r="S6" s="763">
        <f>O6*P6*Q6-R6</f>
        <v/>
      </c>
      <c r="T6" s="761" t="n">
        <v>1800</v>
      </c>
      <c r="U6" s="764">
        <f>S6*T6</f>
        <v/>
      </c>
      <c r="V6" s="765">
        <f>U6*20%</f>
        <v/>
      </c>
      <c r="W6" s="766">
        <f>SUM(U6:V6)</f>
        <v/>
      </c>
      <c r="X6" s="767">
        <f>IFERROR(T6/AC6,0)</f>
        <v/>
      </c>
      <c r="Y6" s="755" t="inlineStr">
        <is>
          <t>-</t>
        </is>
      </c>
      <c r="Z6" s="755" t="inlineStr">
        <is>
          <t>-</t>
        </is>
      </c>
      <c r="AA6" s="593" t="inlineStr">
        <is>
          <t>-</t>
        </is>
      </c>
      <c r="AB6" s="768">
        <f>IFERROR(U6/X6*1000,0)</f>
        <v/>
      </c>
      <c r="AC6" s="769" t="n">
        <v>0.07000000000000001</v>
      </c>
      <c r="AD6" s="593">
        <f>T6</f>
        <v/>
      </c>
      <c r="AE6" s="764">
        <f>O6</f>
        <v/>
      </c>
      <c r="AF6" s="770" t="n">
        <v>0.032</v>
      </c>
      <c r="AG6" s="771">
        <f>ROUND(AF6*AD6,0)</f>
        <v/>
      </c>
      <c r="AH6" s="765">
        <f>IFERROR(U6/AG6,0)</f>
        <v/>
      </c>
      <c r="AI6" s="769" t="n">
        <v>0.4</v>
      </c>
      <c r="AJ6" s="771">
        <f>AG6*AI6</f>
        <v/>
      </c>
      <c r="AK6" s="765">
        <f>IFERROR(U6/AJ6,0)</f>
        <v/>
      </c>
      <c r="AL6" s="586" t="n"/>
      <c r="AM6" s="586" t="n"/>
      <c r="AN6" s="586" t="n"/>
      <c r="AO6" s="586" t="n"/>
      <c r="AP6" s="586" t="n"/>
      <c r="AQ6" s="586" t="n"/>
      <c r="AR6" s="586" t="n"/>
      <c r="AS6" s="586" t="n"/>
      <c r="AT6" s="586" t="n"/>
      <c r="AU6" s="586" t="n"/>
      <c r="AV6" s="586" t="n"/>
      <c r="AW6" s="586" t="n"/>
      <c r="AX6" s="586" t="n"/>
      <c r="AY6" s="586" t="n"/>
      <c r="AZ6" s="586" t="n"/>
      <c r="BA6" s="586" t="n"/>
      <c r="BB6" s="586" t="n"/>
      <c r="BC6" s="586" t="n"/>
      <c r="BD6" s="586" t="n"/>
      <c r="BE6" s="586" t="n"/>
      <c r="BF6" s="586" t="n"/>
      <c r="BG6" s="586" t="n"/>
      <c r="BH6" s="586" t="n"/>
      <c r="BI6" s="586" t="n"/>
      <c r="BJ6" s="586" t="n"/>
      <c r="BK6" s="586" t="n"/>
    </row>
    <row r="7">
      <c r="A7" s="755" t="n">
        <v>6</v>
      </c>
      <c r="B7" s="755" t="inlineStr">
        <is>
          <t>SEM</t>
        </is>
      </c>
      <c r="C7" s="755" t="inlineStr">
        <is>
          <t>Interest</t>
        </is>
      </c>
      <c r="D7" s="755" t="inlineStr">
        <is>
          <t>Yandex Network CPC</t>
        </is>
      </c>
      <c r="E7" s="755" t="inlineStr">
        <is>
          <t>Desktop+Mobile</t>
        </is>
      </c>
      <c r="F7" s="756" t="inlineStr">
        <is>
          <t>Yandex</t>
        </is>
      </c>
      <c r="G7" s="757" t="inlineStr">
        <is>
          <t>Yandex Direct</t>
        </is>
      </c>
      <c r="H7" s="593" t="inlineStr">
        <is>
          <t>TGB Conference</t>
        </is>
      </c>
      <c r="I7" s="593" t="inlineStr">
        <is>
          <t>Keywords</t>
        </is>
      </c>
      <c r="J7" s="593" t="inlineStr">
        <is>
          <t>RF+KZ</t>
        </is>
      </c>
      <c r="K7" s="593" t="inlineStr">
        <is>
          <t>Auction</t>
        </is>
      </c>
      <c r="L7" s="758" t="n">
        <v>45658</v>
      </c>
      <c r="M7" s="759" t="n">
        <v>45742</v>
      </c>
      <c r="N7" s="593" t="inlineStr">
        <is>
          <t>1 click</t>
        </is>
      </c>
      <c r="O7" s="760" t="n">
        <v>10</v>
      </c>
      <c r="P7" s="761" t="n">
        <v>1</v>
      </c>
      <c r="Q7" s="761" t="n">
        <v>1</v>
      </c>
      <c r="R7" s="762" t="n">
        <v>0</v>
      </c>
      <c r="S7" s="763">
        <f>O7*P7*Q7-R7</f>
        <v/>
      </c>
      <c r="T7" s="761" t="n">
        <v>11000</v>
      </c>
      <c r="U7" s="764">
        <f>S7*T7</f>
        <v/>
      </c>
      <c r="V7" s="765">
        <f>U7*20%</f>
        <v/>
      </c>
      <c r="W7" s="766">
        <f>SUM(U7:V7)</f>
        <v/>
      </c>
      <c r="X7" s="767">
        <f>IFERROR(T7/AC7,0)</f>
        <v/>
      </c>
      <c r="Y7" s="755" t="inlineStr">
        <is>
          <t>-</t>
        </is>
      </c>
      <c r="Z7" s="755" t="inlineStr">
        <is>
          <t>-</t>
        </is>
      </c>
      <c r="AA7" s="593" t="inlineStr">
        <is>
          <t>-</t>
        </is>
      </c>
      <c r="AB7" s="768">
        <f>IFERROR(U7/X7*1000,0)</f>
        <v/>
      </c>
      <c r="AC7" s="769" t="n">
        <v>0.005</v>
      </c>
      <c r="AD7" s="593">
        <f>T7</f>
        <v/>
      </c>
      <c r="AE7" s="764">
        <f>O7</f>
        <v/>
      </c>
      <c r="AF7" s="770" t="n">
        <v>0.0025</v>
      </c>
      <c r="AG7" s="771">
        <f>ROUND(AF7*AD7,0)</f>
        <v/>
      </c>
      <c r="AH7" s="765">
        <f>IFERROR(U7/AG7,0)</f>
        <v/>
      </c>
      <c r="AI7" s="769" t="n">
        <v>0.4</v>
      </c>
      <c r="AJ7" s="771">
        <f>AG7*AI7</f>
        <v/>
      </c>
      <c r="AK7" s="765">
        <f>IFERROR(U7/AJ7,0)</f>
        <v/>
      </c>
      <c r="AL7" s="586" t="n"/>
      <c r="AM7" s="586" t="n"/>
      <c r="AN7" s="586" t="n"/>
      <c r="AO7" s="586" t="n"/>
      <c r="AP7" s="586" t="n"/>
      <c r="AQ7" s="586" t="n"/>
      <c r="AR7" s="586" t="n"/>
      <c r="AS7" s="586" t="n"/>
      <c r="AT7" s="586" t="n"/>
      <c r="AU7" s="586" t="n"/>
      <c r="AV7" s="586" t="n"/>
      <c r="AW7" s="586" t="n"/>
      <c r="AX7" s="586" t="n"/>
      <c r="AY7" s="586" t="n"/>
      <c r="AZ7" s="586" t="n"/>
      <c r="BA7" s="586" t="n"/>
      <c r="BB7" s="586" t="n"/>
      <c r="BC7" s="586" t="n"/>
      <c r="BD7" s="586" t="n"/>
      <c r="BE7" s="586" t="n"/>
      <c r="BF7" s="586" t="n"/>
      <c r="BG7" s="586" t="n"/>
      <c r="BH7" s="586" t="n"/>
      <c r="BI7" s="586" t="n"/>
      <c r="BJ7" s="586" t="n"/>
      <c r="BK7" s="586" t="n"/>
    </row>
    <row r="8">
      <c r="A8" s="755" t="n">
        <v>7</v>
      </c>
      <c r="B8" s="593" t="inlineStr">
        <is>
          <t>SM Promo</t>
        </is>
      </c>
      <c r="C8" s="755" t="inlineStr">
        <is>
          <t>Consideration</t>
        </is>
      </c>
      <c r="D8" s="593" t="inlineStr">
        <is>
          <t>VK Реклама</t>
        </is>
      </c>
      <c r="E8" s="593" t="inlineStr">
        <is>
          <t>Desktop+Mobile</t>
        </is>
      </c>
      <c r="F8" s="756" t="inlineStr">
        <is>
          <t>ELama</t>
        </is>
      </c>
      <c r="G8" s="756" t="inlineStr">
        <is>
          <t>VK</t>
        </is>
      </c>
      <c r="H8" s="593" t="inlineStr">
        <is>
          <t>TGB</t>
        </is>
      </c>
      <c r="I8" s="593" t="inlineStr">
        <is>
          <t>Retargeting</t>
        </is>
      </c>
      <c r="J8" s="593" t="inlineStr">
        <is>
          <t>RF+RB+KZ</t>
        </is>
      </c>
      <c r="K8" s="593" t="inlineStr">
        <is>
          <t>Auction</t>
        </is>
      </c>
      <c r="L8" s="758" t="n">
        <v>45689</v>
      </c>
      <c r="M8" s="759" t="n">
        <v>45838</v>
      </c>
      <c r="N8" s="593" t="inlineStr">
        <is>
          <t>1 action</t>
        </is>
      </c>
      <c r="O8" s="760" t="n">
        <v>1300</v>
      </c>
      <c r="P8" s="761" t="n">
        <v>1</v>
      </c>
      <c r="Q8" s="761" t="n">
        <v>1</v>
      </c>
      <c r="R8" s="762" t="n">
        <v>0</v>
      </c>
      <c r="S8" s="763">
        <f>O8*P8*Q8-R8</f>
        <v/>
      </c>
      <c r="T8" s="761" t="n">
        <v>100</v>
      </c>
      <c r="U8" s="764">
        <f>S8*T8</f>
        <v/>
      </c>
      <c r="V8" s="765">
        <f>U8*20%</f>
        <v/>
      </c>
      <c r="W8" s="766">
        <f>SUM(U8:V8)</f>
        <v/>
      </c>
      <c r="X8" s="772">
        <f>IFERROR(ROUNDUP(AD8/AC8,0),0)</f>
        <v/>
      </c>
      <c r="Y8" s="773" t="n"/>
      <c r="Z8" s="773" t="n"/>
      <c r="AA8" s="773" t="n"/>
      <c r="AB8" s="768">
        <f>IFERROR(U8/X8*1000,0)</f>
        <v/>
      </c>
      <c r="AC8" s="769" t="n">
        <v>0.003</v>
      </c>
      <c r="AD8" s="774">
        <f>IFERROR(AG8/AF8,0)</f>
        <v/>
      </c>
      <c r="AE8" s="775">
        <f>IFERROR(U8/AD8,0)</f>
        <v/>
      </c>
      <c r="AF8" s="770" t="n">
        <v>0.05</v>
      </c>
      <c r="AG8" s="771">
        <f>T8</f>
        <v/>
      </c>
      <c r="AH8" s="765">
        <f>IFERROR(U8/AG8,0)</f>
        <v/>
      </c>
      <c r="AI8" s="769" t="n">
        <v>0.4</v>
      </c>
      <c r="AJ8" s="771">
        <f>AG8*AI8</f>
        <v/>
      </c>
      <c r="AK8" s="765">
        <f>IFERROR(U8/AJ8,0)</f>
        <v/>
      </c>
      <c r="AL8" s="704" t="n"/>
      <c r="AM8" s="704" t="n"/>
      <c r="AN8" s="704" t="n"/>
      <c r="AO8" s="704" t="n"/>
      <c r="AP8" s="704" t="n"/>
      <c r="AQ8" s="704" t="n"/>
      <c r="AR8" s="704" t="n"/>
      <c r="AS8" s="704" t="n"/>
      <c r="AT8" s="704" t="n"/>
      <c r="AU8" s="704" t="n"/>
      <c r="AV8" s="704" t="n"/>
      <c r="AW8" s="704" t="n"/>
      <c r="AX8" s="704" t="n"/>
      <c r="AY8" s="704" t="n"/>
      <c r="AZ8" s="704" t="n"/>
      <c r="BA8" s="704" t="n"/>
      <c r="BB8" s="704" t="n"/>
      <c r="BC8" s="704" t="n"/>
      <c r="BD8" s="704" t="n"/>
      <c r="BE8" s="704" t="n"/>
      <c r="BF8" s="704" t="n"/>
      <c r="BG8" s="704" t="n"/>
      <c r="BH8" s="704" t="n"/>
      <c r="BI8" s="704" t="n"/>
      <c r="BJ8" s="704" t="n"/>
      <c r="BK8" s="704" t="n"/>
    </row>
    <row r="9">
      <c r="A9" s="755" t="n">
        <v>8</v>
      </c>
      <c r="B9" s="593" t="inlineStr">
        <is>
          <t>SM Promo</t>
        </is>
      </c>
      <c r="C9" s="755" t="inlineStr">
        <is>
          <t>Consideration</t>
        </is>
      </c>
      <c r="D9" s="593" t="inlineStr">
        <is>
          <t>VK Реклама</t>
        </is>
      </c>
      <c r="E9" s="593" t="inlineStr">
        <is>
          <t>Desktop+Mobile</t>
        </is>
      </c>
      <c r="F9" s="756" t="inlineStr">
        <is>
          <t>ELama</t>
        </is>
      </c>
      <c r="G9" s="756" t="inlineStr">
        <is>
          <t>VK</t>
        </is>
      </c>
      <c r="H9" s="593" t="inlineStr">
        <is>
          <t>TGB Conference</t>
        </is>
      </c>
      <c r="I9" s="593" t="inlineStr">
        <is>
          <t>Retargeting</t>
        </is>
      </c>
      <c r="J9" s="593" t="inlineStr">
        <is>
          <t>RF+RB+KZ</t>
        </is>
      </c>
      <c r="K9" s="593" t="inlineStr">
        <is>
          <t>Auction</t>
        </is>
      </c>
      <c r="L9" s="758" t="n">
        <v>45689</v>
      </c>
      <c r="M9" s="759" t="n">
        <v>45838</v>
      </c>
      <c r="N9" s="593" t="inlineStr">
        <is>
          <t>1 action</t>
        </is>
      </c>
      <c r="O9" s="760" t="n">
        <v>1300</v>
      </c>
      <c r="P9" s="761" t="n">
        <v>1</v>
      </c>
      <c r="Q9" s="761" t="n">
        <v>1</v>
      </c>
      <c r="R9" s="762" t="n">
        <v>0</v>
      </c>
      <c r="S9" s="763">
        <f>O9*P9*Q9-R9</f>
        <v/>
      </c>
      <c r="T9" s="761" t="n">
        <v>60</v>
      </c>
      <c r="U9" s="764">
        <f>S9*T9</f>
        <v/>
      </c>
      <c r="V9" s="765">
        <f>U9*20%</f>
        <v/>
      </c>
      <c r="W9" s="766">
        <f>SUM(U9:V9)</f>
        <v/>
      </c>
      <c r="X9" s="772">
        <f>IFERROR(ROUNDUP(AD9/AC9,0),0)</f>
        <v/>
      </c>
      <c r="Y9" s="773" t="n"/>
      <c r="Z9" s="773" t="n"/>
      <c r="AA9" s="773" t="n"/>
      <c r="AB9" s="768">
        <f>IFERROR(U9/X9*1000,0)</f>
        <v/>
      </c>
      <c r="AC9" s="769" t="n">
        <v>0.003</v>
      </c>
      <c r="AD9" s="774">
        <f>IFERROR(AG9/AF9,0)</f>
        <v/>
      </c>
      <c r="AE9" s="775">
        <f>IFERROR(U9/AD9,0)</f>
        <v/>
      </c>
      <c r="AF9" s="770" t="n">
        <v>0.05</v>
      </c>
      <c r="AG9" s="771">
        <f>T9</f>
        <v/>
      </c>
      <c r="AH9" s="765">
        <f>IFERROR(U9/AG9,0)</f>
        <v/>
      </c>
      <c r="AI9" s="769" t="n">
        <v>0.4</v>
      </c>
      <c r="AJ9" s="771">
        <f>AG9*AI9</f>
        <v/>
      </c>
      <c r="AK9" s="765">
        <f>IFERROR(U9/AJ9,0)</f>
        <v/>
      </c>
      <c r="AL9" s="776" t="n"/>
      <c r="AM9" s="776" t="n"/>
      <c r="AN9" s="776" t="n"/>
      <c r="AO9" s="776" t="n"/>
      <c r="AP9" s="776" t="n"/>
      <c r="AQ9" s="776" t="n"/>
      <c r="AR9" s="776" t="n"/>
      <c r="AS9" s="776" t="n"/>
      <c r="AT9" s="776" t="n"/>
      <c r="AU9" s="776" t="n"/>
      <c r="AV9" s="776" t="n"/>
      <c r="AW9" s="776" t="n"/>
      <c r="AX9" s="776" t="n"/>
      <c r="AY9" s="776" t="n"/>
      <c r="AZ9" s="776" t="n"/>
      <c r="BA9" s="776" t="n"/>
      <c r="BB9" s="776" t="n"/>
      <c r="BC9" s="776" t="n"/>
      <c r="BD9" s="776" t="n"/>
      <c r="BE9" s="776" t="n"/>
      <c r="BF9" s="776" t="n"/>
      <c r="BG9" s="776" t="n"/>
      <c r="BH9" s="776" t="n"/>
      <c r="BI9" s="776" t="n"/>
      <c r="BJ9" s="776" t="n"/>
      <c r="BK9" s="776" t="n"/>
    </row>
    <row r="10">
      <c r="A10" s="755" t="n">
        <v>9</v>
      </c>
      <c r="B10" s="593" t="inlineStr">
        <is>
          <t>SM Promo</t>
        </is>
      </c>
      <c r="C10" s="755" t="inlineStr">
        <is>
          <t>Consideration</t>
        </is>
      </c>
      <c r="D10" s="593" t="inlineStr">
        <is>
          <t>VK Реклама</t>
        </is>
      </c>
      <c r="E10" s="593" t="inlineStr">
        <is>
          <t>Desktop+Mobile</t>
        </is>
      </c>
      <c r="F10" s="756" t="inlineStr">
        <is>
          <t>ELama</t>
        </is>
      </c>
      <c r="G10" s="756" t="inlineStr">
        <is>
          <t>VK</t>
        </is>
      </c>
      <c r="H10" s="593" t="inlineStr">
        <is>
          <t>TGB</t>
        </is>
      </c>
      <c r="I10" s="593" t="inlineStr">
        <is>
          <t>Interests</t>
        </is>
      </c>
      <c r="J10" s="593" t="inlineStr">
        <is>
          <t>RF+RB+KZ</t>
        </is>
      </c>
      <c r="K10" s="593" t="inlineStr">
        <is>
          <t>Auction</t>
        </is>
      </c>
      <c r="L10" s="758" t="n">
        <v>45689</v>
      </c>
      <c r="M10" s="759" t="n">
        <v>45838</v>
      </c>
      <c r="N10" s="593" t="inlineStr">
        <is>
          <t>1 action</t>
        </is>
      </c>
      <c r="O10" s="760" t="n">
        <v>1000</v>
      </c>
      <c r="P10" s="761" t="n">
        <v>1</v>
      </c>
      <c r="Q10" s="761" t="n">
        <v>1</v>
      </c>
      <c r="R10" s="762" t="n">
        <v>0</v>
      </c>
      <c r="S10" s="763">
        <f>O10*P10*Q10-R10</f>
        <v/>
      </c>
      <c r="T10" s="761" t="n">
        <v>50</v>
      </c>
      <c r="U10" s="764">
        <f>S10*T10</f>
        <v/>
      </c>
      <c r="V10" s="765">
        <f>U10*20%</f>
        <v/>
      </c>
      <c r="W10" s="766">
        <f>SUM(U10:V10)</f>
        <v/>
      </c>
      <c r="X10" s="772">
        <f>IFERROR(ROUNDUP(AD10/AC10,0),0)</f>
        <v/>
      </c>
      <c r="Y10" s="773" t="n"/>
      <c r="Z10" s="773" t="n"/>
      <c r="AA10" s="773" t="n"/>
      <c r="AB10" s="768">
        <f>IFERROR(U10/X10*1000,0)</f>
        <v/>
      </c>
      <c r="AC10" s="769" t="n">
        <v>0.0025</v>
      </c>
      <c r="AD10" s="774">
        <f>IFERROR(AG10/AF10,0)</f>
        <v/>
      </c>
      <c r="AE10" s="775">
        <f>IFERROR(U10/AD10,0)</f>
        <v/>
      </c>
      <c r="AF10" s="770" t="n">
        <v>0.025</v>
      </c>
      <c r="AG10" s="771">
        <f>T10</f>
        <v/>
      </c>
      <c r="AH10" s="765">
        <f>IFERROR(U10/AG10,0)</f>
        <v/>
      </c>
      <c r="AI10" s="769" t="n">
        <v>0.4</v>
      </c>
      <c r="AJ10" s="771">
        <f>AG10*AI10</f>
        <v/>
      </c>
      <c r="AK10" s="765">
        <f>IFERROR(U10/AJ10,0)</f>
        <v/>
      </c>
      <c r="AL10" s="704" t="n"/>
      <c r="AM10" s="704" t="n"/>
      <c r="AN10" s="704" t="n"/>
      <c r="AO10" s="704" t="n"/>
      <c r="AP10" s="704" t="n"/>
      <c r="AQ10" s="704" t="n"/>
      <c r="AR10" s="704" t="n"/>
      <c r="AS10" s="704" t="n"/>
      <c r="AT10" s="704" t="n"/>
      <c r="AU10" s="704" t="n"/>
      <c r="AV10" s="704" t="n"/>
      <c r="AW10" s="704" t="n"/>
      <c r="AX10" s="704" t="n"/>
      <c r="AY10" s="704" t="n"/>
      <c r="AZ10" s="704" t="n"/>
      <c r="BA10" s="704" t="n"/>
      <c r="BB10" s="704" t="n"/>
      <c r="BC10" s="704" t="n"/>
      <c r="BD10" s="704" t="n"/>
      <c r="BE10" s="704" t="n"/>
      <c r="BF10" s="704" t="n"/>
      <c r="BG10" s="704" t="n"/>
      <c r="BH10" s="704" t="n"/>
      <c r="BI10" s="704" t="n"/>
      <c r="BJ10" s="704" t="n"/>
      <c r="BK10" s="704" t="n"/>
    </row>
    <row r="11">
      <c r="A11" s="755" t="n">
        <v>10</v>
      </c>
      <c r="B11" s="593" t="inlineStr">
        <is>
          <t>SM Promo</t>
        </is>
      </c>
      <c r="C11" s="755" t="inlineStr">
        <is>
          <t>Consideration</t>
        </is>
      </c>
      <c r="D11" s="593" t="inlineStr">
        <is>
          <t>VK Реклама</t>
        </is>
      </c>
      <c r="E11" s="593" t="inlineStr">
        <is>
          <t>Desktop+Mobile</t>
        </is>
      </c>
      <c r="F11" s="756" t="inlineStr">
        <is>
          <t>ELama</t>
        </is>
      </c>
      <c r="G11" s="756" t="inlineStr">
        <is>
          <t>VK</t>
        </is>
      </c>
      <c r="H11" s="593" t="inlineStr">
        <is>
          <t>TGB Conference</t>
        </is>
      </c>
      <c r="I11" s="593" t="inlineStr">
        <is>
          <t>Interests</t>
        </is>
      </c>
      <c r="J11" s="593" t="inlineStr">
        <is>
          <t>RF+RB+KZ</t>
        </is>
      </c>
      <c r="K11" s="593" t="inlineStr">
        <is>
          <t>Auction</t>
        </is>
      </c>
      <c r="L11" s="758" t="n">
        <v>45689</v>
      </c>
      <c r="M11" s="759" t="n">
        <v>45838</v>
      </c>
      <c r="N11" s="593" t="inlineStr">
        <is>
          <t>1 action</t>
        </is>
      </c>
      <c r="O11" s="760" t="n">
        <v>1000</v>
      </c>
      <c r="P11" s="761" t="n">
        <v>1</v>
      </c>
      <c r="Q11" s="761" t="n">
        <v>1</v>
      </c>
      <c r="R11" s="762" t="n">
        <v>0</v>
      </c>
      <c r="S11" s="763">
        <f>O11*P11*Q11-R11</f>
        <v/>
      </c>
      <c r="T11" s="761" t="n">
        <v>50</v>
      </c>
      <c r="U11" s="764">
        <f>S11*T11</f>
        <v/>
      </c>
      <c r="V11" s="765">
        <f>U11*20%</f>
        <v/>
      </c>
      <c r="W11" s="766">
        <f>SUM(U11:V11)</f>
        <v/>
      </c>
      <c r="X11" s="772">
        <f>IFERROR(ROUNDUP(AD11/AC11,0),0)</f>
        <v/>
      </c>
      <c r="Y11" s="773" t="n"/>
      <c r="Z11" s="773" t="n"/>
      <c r="AA11" s="773" t="n"/>
      <c r="AB11" s="768">
        <f>IFERROR(U11/X11*1000,0)</f>
        <v/>
      </c>
      <c r="AC11" s="769" t="n">
        <v>0.0025</v>
      </c>
      <c r="AD11" s="774">
        <f>IFERROR(AG11/AF11,0)</f>
        <v/>
      </c>
      <c r="AE11" s="775">
        <f>IFERROR(U11/AD11,0)</f>
        <v/>
      </c>
      <c r="AF11" s="770" t="n">
        <v>0.025</v>
      </c>
      <c r="AG11" s="771">
        <f>T11</f>
        <v/>
      </c>
      <c r="AH11" s="765">
        <f>IFERROR(U11/AG11,0)</f>
        <v/>
      </c>
      <c r="AI11" s="769" t="n">
        <v>0.4</v>
      </c>
      <c r="AJ11" s="771">
        <f>AG11*AI11</f>
        <v/>
      </c>
      <c r="AK11" s="765">
        <f>IFERROR(U11/AJ11,0)</f>
        <v/>
      </c>
      <c r="AL11" s="704" t="n"/>
      <c r="AM11" s="704" t="n"/>
      <c r="AN11" s="704" t="n"/>
      <c r="AO11" s="704" t="n"/>
      <c r="AP11" s="704" t="n"/>
      <c r="AQ11" s="704" t="n"/>
      <c r="AR11" s="704" t="n"/>
      <c r="AS11" s="704" t="n"/>
      <c r="AT11" s="704" t="n"/>
      <c r="AU11" s="704" t="n"/>
      <c r="AV11" s="704" t="n"/>
      <c r="AW11" s="704" t="n"/>
      <c r="AX11" s="704" t="n"/>
      <c r="AY11" s="704" t="n"/>
      <c r="AZ11" s="704" t="n"/>
      <c r="BA11" s="704" t="n"/>
      <c r="BB11" s="704" t="n"/>
      <c r="BC11" s="704" t="n"/>
      <c r="BD11" s="704" t="n"/>
      <c r="BE11" s="704" t="n"/>
      <c r="BF11" s="704" t="n"/>
      <c r="BG11" s="704" t="n"/>
      <c r="BH11" s="704" t="n"/>
      <c r="BI11" s="704" t="n"/>
      <c r="BJ11" s="704" t="n"/>
      <c r="BK11" s="704" t="n"/>
    </row>
    <row r="12">
      <c r="A12" s="755" t="n">
        <v>11</v>
      </c>
      <c r="B12" s="593" t="inlineStr">
        <is>
          <t>SM Promo</t>
        </is>
      </c>
      <c r="C12" s="755" t="inlineStr">
        <is>
          <t>Consideration</t>
        </is>
      </c>
      <c r="D12" s="593" t="inlineStr">
        <is>
          <t>VK Реклама</t>
        </is>
      </c>
      <c r="E12" s="593" t="inlineStr">
        <is>
          <t>Desktop+Mobile</t>
        </is>
      </c>
      <c r="F12" s="756" t="inlineStr">
        <is>
          <t>ELama</t>
        </is>
      </c>
      <c r="G12" s="756" t="inlineStr">
        <is>
          <t>VK</t>
        </is>
      </c>
      <c r="H12" s="593" t="inlineStr">
        <is>
          <t>Post</t>
        </is>
      </c>
      <c r="I12" s="593" t="inlineStr">
        <is>
          <t>Interests</t>
        </is>
      </c>
      <c r="J12" s="593" t="inlineStr">
        <is>
          <t>RF+RB+KZ</t>
        </is>
      </c>
      <c r="K12" s="593" t="inlineStr">
        <is>
          <t>Auction</t>
        </is>
      </c>
      <c r="L12" s="758" t="n">
        <v>45689</v>
      </c>
      <c r="M12" s="759" t="n">
        <v>45838</v>
      </c>
      <c r="N12" s="593" t="inlineStr">
        <is>
          <t>1000 imp</t>
        </is>
      </c>
      <c r="O12" s="760" t="n">
        <v>1000</v>
      </c>
      <c r="P12" s="761" t="n">
        <v>1</v>
      </c>
      <c r="Q12" s="761" t="n">
        <v>1</v>
      </c>
      <c r="R12" s="762" t="n">
        <v>0</v>
      </c>
      <c r="S12" s="763">
        <f>O12*P12*Q12-R12</f>
        <v/>
      </c>
      <c r="T12" s="761" t="n">
        <v>50</v>
      </c>
      <c r="U12" s="764">
        <f>S12*T12</f>
        <v/>
      </c>
      <c r="V12" s="765">
        <f>U12*20%</f>
        <v/>
      </c>
      <c r="W12" s="766">
        <f>SUM(U12:V12)</f>
        <v/>
      </c>
      <c r="X12" s="755">
        <f>T12*1000</f>
        <v/>
      </c>
      <c r="Y12" s="773" t="n"/>
      <c r="Z12" s="773" t="n"/>
      <c r="AA12" s="773" t="n"/>
      <c r="AB12" s="777">
        <f>IFERROR(U12/X12*1000,0)</f>
        <v/>
      </c>
      <c r="AC12" s="769" t="n">
        <v>0.005</v>
      </c>
      <c r="AD12" s="774">
        <f>X12*AC12</f>
        <v/>
      </c>
      <c r="AE12" s="775">
        <f>IFERROR(U12/AD12,0)</f>
        <v/>
      </c>
      <c r="AF12" s="770" t="n">
        <v>0.005</v>
      </c>
      <c r="AG12" s="771">
        <f>ROUND(AF12*AD12,0)</f>
        <v/>
      </c>
      <c r="AH12" s="765">
        <f>IFERROR(U12/AG12,0)</f>
        <v/>
      </c>
      <c r="AI12" s="769" t="n">
        <v>0.4</v>
      </c>
      <c r="AJ12" s="771">
        <f>AG12*AI12</f>
        <v/>
      </c>
      <c r="AK12" s="765">
        <f>IFERROR(U12/AJ12,0)</f>
        <v/>
      </c>
      <c r="AL12" s="704" t="n"/>
      <c r="AM12" s="704" t="n"/>
      <c r="AN12" s="704" t="n"/>
      <c r="AO12" s="704" t="n"/>
      <c r="AP12" s="704" t="n"/>
      <c r="AQ12" s="704" t="n"/>
      <c r="AR12" s="704" t="n"/>
      <c r="AS12" s="704" t="n"/>
      <c r="AT12" s="704" t="n"/>
      <c r="AU12" s="704" t="n"/>
      <c r="AV12" s="704" t="n"/>
      <c r="AW12" s="704" t="n"/>
      <c r="AX12" s="704" t="n"/>
      <c r="AY12" s="704" t="n"/>
      <c r="AZ12" s="704" t="n"/>
      <c r="BA12" s="704" t="n"/>
      <c r="BB12" s="704" t="n"/>
      <c r="BC12" s="704" t="n"/>
      <c r="BD12" s="704" t="n"/>
      <c r="BE12" s="704" t="n"/>
      <c r="BF12" s="704" t="n"/>
      <c r="BG12" s="704" t="n"/>
      <c r="BH12" s="704" t="n"/>
      <c r="BI12" s="704" t="n"/>
      <c r="BJ12" s="704" t="n"/>
      <c r="BK12" s="704" t="n"/>
    </row>
    <row r="13">
      <c r="A13" s="755" t="n">
        <v>12</v>
      </c>
      <c r="B13" s="593" t="inlineStr">
        <is>
          <t>SM Promo</t>
        </is>
      </c>
      <c r="C13" s="755" t="inlineStr">
        <is>
          <t>Consideration</t>
        </is>
      </c>
      <c r="D13" s="593" t="inlineStr">
        <is>
          <t>TG Ads</t>
        </is>
      </c>
      <c r="E13" s="755" t="inlineStr">
        <is>
          <t>Desktop+Mobile</t>
        </is>
      </c>
      <c r="F13" s="756" t="inlineStr">
        <is>
          <t>ELama</t>
        </is>
      </c>
      <c r="G13" s="756" t="inlineStr">
        <is>
          <t>Telegram</t>
        </is>
      </c>
      <c r="H13" s="593" t="inlineStr">
        <is>
          <t>TGB Site</t>
        </is>
      </c>
      <c r="I13" s="593" t="inlineStr">
        <is>
          <t>Channels themes+list</t>
        </is>
      </c>
      <c r="J13" s="593" t="inlineStr">
        <is>
          <t>RF+KZ</t>
        </is>
      </c>
      <c r="K13" s="593" t="inlineStr">
        <is>
          <t>Auction</t>
        </is>
      </c>
      <c r="L13" s="758" t="n">
        <v>45689</v>
      </c>
      <c r="M13" s="759" t="n">
        <v>45838</v>
      </c>
      <c r="N13" s="593" t="inlineStr">
        <is>
          <t>1000 imp</t>
        </is>
      </c>
      <c r="O13" s="761" t="n">
        <v>320</v>
      </c>
      <c r="P13" s="761" t="n">
        <v>1</v>
      </c>
      <c r="Q13" s="761" t="n">
        <v>1</v>
      </c>
      <c r="R13" s="762" t="n">
        <v>0</v>
      </c>
      <c r="S13" s="763">
        <f>O13*P13*Q13-R13</f>
        <v/>
      </c>
      <c r="T13" s="761" t="n">
        <v>500</v>
      </c>
      <c r="U13" s="764">
        <f>S13*T13</f>
        <v/>
      </c>
      <c r="V13" s="765">
        <f>U13*5%</f>
        <v/>
      </c>
      <c r="W13" s="766">
        <f>SUM(U13:V13)</f>
        <v/>
      </c>
      <c r="X13" s="778">
        <f>1000*T13</f>
        <v/>
      </c>
      <c r="Y13" s="773" t="n"/>
      <c r="Z13" s="773" t="n"/>
      <c r="AA13" s="773" t="n"/>
      <c r="AB13" s="764">
        <f>IFERROR(U13/X13*1000,0)</f>
        <v/>
      </c>
      <c r="AC13" s="769" t="n">
        <v>0.0011</v>
      </c>
      <c r="AD13" s="774">
        <f>X13*AC13</f>
        <v/>
      </c>
      <c r="AE13" s="765">
        <f>IFERROR(U13/AD13,0)</f>
        <v/>
      </c>
      <c r="AF13" s="769" t="n">
        <v>0.017</v>
      </c>
      <c r="AG13" s="771">
        <f>ROUND(AF13*AD13,0)</f>
        <v/>
      </c>
      <c r="AH13" s="765">
        <f>IFERROR(U13/AG13,0)</f>
        <v/>
      </c>
      <c r="AI13" s="769" t="n">
        <v>0.4</v>
      </c>
      <c r="AJ13" s="771">
        <f>AG13*AI13</f>
        <v/>
      </c>
      <c r="AK13" s="765">
        <f>IFERROR(U13/AJ13,0)</f>
        <v/>
      </c>
      <c r="AL13" s="776" t="n"/>
      <c r="AM13" s="776" t="n"/>
      <c r="AN13" s="776" t="n"/>
      <c r="AO13" s="776" t="n"/>
      <c r="AP13" s="776" t="n"/>
      <c r="AQ13" s="776" t="n"/>
      <c r="AR13" s="776" t="n"/>
      <c r="AS13" s="776" t="n"/>
      <c r="AT13" s="776" t="n"/>
      <c r="AU13" s="776" t="n"/>
      <c r="AV13" s="776" t="n"/>
      <c r="AW13" s="776" t="n"/>
      <c r="AX13" s="776" t="n"/>
      <c r="AY13" s="776" t="n"/>
      <c r="AZ13" s="776" t="n"/>
      <c r="BA13" s="776" t="n"/>
      <c r="BB13" s="776" t="n"/>
      <c r="BC13" s="776" t="n"/>
      <c r="BD13" s="776" t="n"/>
      <c r="BE13" s="776" t="n"/>
      <c r="BF13" s="776" t="n"/>
      <c r="BG13" s="776" t="n"/>
      <c r="BH13" s="776" t="n"/>
      <c r="BI13" s="776" t="n"/>
      <c r="BJ13" s="776" t="n"/>
      <c r="BK13" s="776" t="n"/>
    </row>
    <row r="14">
      <c r="A14" s="755" t="n">
        <v>13</v>
      </c>
      <c r="B14" s="593" t="inlineStr">
        <is>
          <t>SM Promo</t>
        </is>
      </c>
      <c r="C14" s="755" t="inlineStr">
        <is>
          <t>Consideration</t>
        </is>
      </c>
      <c r="D14" s="593" t="inlineStr">
        <is>
          <t>TG Ads</t>
        </is>
      </c>
      <c r="E14" s="755" t="inlineStr">
        <is>
          <t>Desktop+Mobile</t>
        </is>
      </c>
      <c r="F14" s="756" t="inlineStr">
        <is>
          <t>ELama</t>
        </is>
      </c>
      <c r="G14" s="756" t="inlineStr">
        <is>
          <t>Telegram</t>
        </is>
      </c>
      <c r="H14" s="593" t="inlineStr">
        <is>
          <t>TGB Conference</t>
        </is>
      </c>
      <c r="I14" s="593" t="inlineStr">
        <is>
          <t>Channels themes+list</t>
        </is>
      </c>
      <c r="J14" s="593" t="inlineStr">
        <is>
          <t>RF+KZ</t>
        </is>
      </c>
      <c r="K14" s="593" t="inlineStr">
        <is>
          <t>Auction</t>
        </is>
      </c>
      <c r="L14" s="758" t="n">
        <v>45689</v>
      </c>
      <c r="M14" s="759" t="n">
        <v>45838</v>
      </c>
      <c r="N14" s="593" t="inlineStr">
        <is>
          <t>1000 imp</t>
        </is>
      </c>
      <c r="O14" s="761" t="n">
        <v>320</v>
      </c>
      <c r="P14" s="761" t="n">
        <v>1</v>
      </c>
      <c r="Q14" s="761" t="n">
        <v>1</v>
      </c>
      <c r="R14" s="762" t="n">
        <v>0</v>
      </c>
      <c r="S14" s="763">
        <f>O14*P14*Q14-R14</f>
        <v/>
      </c>
      <c r="T14" s="761" t="n">
        <v>500</v>
      </c>
      <c r="U14" s="764">
        <f>S14*T14</f>
        <v/>
      </c>
      <c r="V14" s="765">
        <f>U14*5%</f>
        <v/>
      </c>
      <c r="W14" s="766">
        <f>SUM(U14:V14)</f>
        <v/>
      </c>
      <c r="X14" s="778">
        <f>1000*T14</f>
        <v/>
      </c>
      <c r="Y14" s="773" t="n"/>
      <c r="Z14" s="773" t="n"/>
      <c r="AA14" s="773" t="n"/>
      <c r="AB14" s="764">
        <f>IFERROR(U14/X14*1000,0)</f>
        <v/>
      </c>
      <c r="AC14" s="769" t="n">
        <v>0.0011</v>
      </c>
      <c r="AD14" s="774">
        <f>X14*AC14</f>
        <v/>
      </c>
      <c r="AE14" s="765">
        <f>IFERROR(U14/AD14,0)</f>
        <v/>
      </c>
      <c r="AF14" s="769" t="n">
        <v>0.017</v>
      </c>
      <c r="AG14" s="771">
        <f>ROUND(AF14*AD14,0)</f>
        <v/>
      </c>
      <c r="AH14" s="765">
        <f>IFERROR(U14/AG14,0)</f>
        <v/>
      </c>
      <c r="AI14" s="769" t="n">
        <v>0.4</v>
      </c>
      <c r="AJ14" s="771">
        <f>AG14*AI14</f>
        <v/>
      </c>
      <c r="AK14" s="765">
        <f>IFERROR(U14/AJ14,0)</f>
        <v/>
      </c>
      <c r="AL14" s="776" t="n"/>
      <c r="AM14" s="776" t="n"/>
      <c r="AN14" s="776" t="n"/>
      <c r="AO14" s="776" t="n"/>
      <c r="AP14" s="776" t="n"/>
      <c r="AQ14" s="776" t="n"/>
      <c r="AR14" s="776" t="n"/>
      <c r="AS14" s="776" t="n"/>
      <c r="AT14" s="776" t="n"/>
      <c r="AU14" s="776" t="n"/>
      <c r="AV14" s="776" t="n"/>
      <c r="AW14" s="776" t="n"/>
      <c r="AX14" s="776" t="n"/>
      <c r="AY14" s="776" t="n"/>
      <c r="AZ14" s="776" t="n"/>
      <c r="BA14" s="776" t="n"/>
      <c r="BB14" s="776" t="n"/>
      <c r="BC14" s="776" t="n"/>
      <c r="BD14" s="776" t="n"/>
      <c r="BE14" s="776" t="n"/>
      <c r="BF14" s="776" t="n"/>
      <c r="BG14" s="776" t="n"/>
      <c r="BH14" s="776" t="n"/>
      <c r="BI14" s="776" t="n"/>
      <c r="BJ14" s="776" t="n"/>
      <c r="BK14" s="776" t="n"/>
    </row>
    <row r="15">
      <c r="A15" s="755" t="n">
        <v>14</v>
      </c>
      <c r="B15" s="593" t="inlineStr">
        <is>
          <t>Direct Marketing</t>
        </is>
      </c>
      <c r="C15" s="755" t="inlineStr">
        <is>
          <t>Interest</t>
        </is>
      </c>
      <c r="D15" s="593" t="inlineStr">
        <is>
          <t>MTS Marketologist</t>
        </is>
      </c>
      <c r="E15" s="593" t="inlineStr">
        <is>
          <t>Mobile</t>
        </is>
      </c>
      <c r="F15" s="756" t="inlineStr">
        <is>
          <t>MTS</t>
        </is>
      </c>
      <c r="G15" s="756" t="inlineStr">
        <is>
          <t>SMS</t>
        </is>
      </c>
      <c r="H15" s="593" t="inlineStr">
        <is>
          <t>Text</t>
        </is>
      </c>
      <c r="I15" s="593" t="inlineStr">
        <is>
          <t>Competitors</t>
        </is>
      </c>
      <c r="J15" s="593" t="inlineStr">
        <is>
          <t>RF</t>
        </is>
      </c>
      <c r="K15" s="593" t="inlineStr">
        <is>
          <t>Direct</t>
        </is>
      </c>
      <c r="L15" s="758" t="n">
        <v>45689</v>
      </c>
      <c r="M15" s="759" t="n">
        <v>45742</v>
      </c>
      <c r="N15" s="593" t="inlineStr">
        <is>
          <t>1 unit</t>
        </is>
      </c>
      <c r="O15" s="761" t="n">
        <v>5</v>
      </c>
      <c r="P15" s="761" t="n">
        <v>1.6</v>
      </c>
      <c r="Q15" s="761" t="n">
        <v>1</v>
      </c>
      <c r="R15" s="762" t="n">
        <v>0</v>
      </c>
      <c r="S15" s="763">
        <f>O15*P15*Q15-R15</f>
        <v/>
      </c>
      <c r="T15" s="761" t="n">
        <v>500</v>
      </c>
      <c r="U15" s="764">
        <f>S15*T15</f>
        <v/>
      </c>
      <c r="V15" s="765">
        <f>U15*20%</f>
        <v/>
      </c>
      <c r="W15" s="766">
        <f>SUM(U15:V15)</f>
        <v/>
      </c>
      <c r="X15" s="755">
        <f>T15</f>
        <v/>
      </c>
      <c r="Y15" s="773" t="n"/>
      <c r="Z15" s="773" t="n"/>
      <c r="AA15" s="773" t="n"/>
      <c r="AB15" s="764">
        <f>IFERROR(U15/X15*1000,0)</f>
        <v/>
      </c>
      <c r="AC15" s="769" t="n">
        <v>0.02</v>
      </c>
      <c r="AD15" s="774">
        <f>X15*AC15</f>
        <v/>
      </c>
      <c r="AE15" s="765" t="n">
        <v>600</v>
      </c>
      <c r="AF15" s="770" t="n">
        <v>0.005</v>
      </c>
      <c r="AG15" s="771">
        <f>ROUND(AF15*AD15,0)</f>
        <v/>
      </c>
      <c r="AH15" s="765">
        <f>IFERROR(U15/AG15,0)</f>
        <v/>
      </c>
      <c r="AI15" s="769" t="n">
        <v>0.4</v>
      </c>
      <c r="AJ15" s="771">
        <f>AG15*AI15</f>
        <v/>
      </c>
      <c r="AK15" s="765">
        <f>IFERROR(U15/AJ15,0)</f>
        <v/>
      </c>
      <c r="AL15" s="704" t="n"/>
      <c r="AM15" s="704" t="n"/>
      <c r="AN15" s="704" t="n"/>
      <c r="AO15" s="704" t="n"/>
      <c r="AP15" s="704" t="n"/>
      <c r="AQ15" s="704" t="n"/>
      <c r="AR15" s="704" t="n"/>
      <c r="AS15" s="704" t="n"/>
      <c r="AT15" s="704" t="n"/>
      <c r="AU15" s="704" t="n"/>
      <c r="AV15" s="704" t="n"/>
      <c r="AW15" s="704" t="n"/>
      <c r="AX15" s="704" t="n"/>
      <c r="AY15" s="704" t="n"/>
      <c r="AZ15" s="704" t="n"/>
      <c r="BA15" s="704" t="n"/>
      <c r="BB15" s="704" t="n"/>
      <c r="BC15" s="704" t="n"/>
      <c r="BD15" s="704" t="n"/>
      <c r="BE15" s="704" t="n"/>
      <c r="BF15" s="704" t="n"/>
      <c r="BG15" s="704" t="n"/>
      <c r="BH15" s="704" t="n"/>
      <c r="BI15" s="704" t="n"/>
      <c r="BJ15" s="704" t="n"/>
      <c r="BK15" s="704" t="n"/>
    </row>
    <row r="16">
      <c r="A16" s="755" t="n">
        <v>14</v>
      </c>
      <c r="B16" s="593" t="inlineStr">
        <is>
          <t>Direct Marketing</t>
        </is>
      </c>
      <c r="C16" s="755" t="inlineStr">
        <is>
          <t>Interest</t>
        </is>
      </c>
      <c r="D16" s="593" t="inlineStr">
        <is>
          <t>MTS Marketologist</t>
        </is>
      </c>
      <c r="E16" s="593" t="inlineStr">
        <is>
          <t>Mobile</t>
        </is>
      </c>
      <c r="F16" s="756" t="inlineStr">
        <is>
          <t>MTS</t>
        </is>
      </c>
      <c r="G16" s="756" t="inlineStr">
        <is>
          <t>SMS</t>
        </is>
      </c>
      <c r="H16" s="593" t="inlineStr">
        <is>
          <t>Text</t>
        </is>
      </c>
      <c r="I16" s="593" t="inlineStr">
        <is>
          <t>Conferences</t>
        </is>
      </c>
      <c r="J16" s="593" t="inlineStr">
        <is>
          <t>RF</t>
        </is>
      </c>
      <c r="K16" s="593" t="inlineStr">
        <is>
          <t>Direct</t>
        </is>
      </c>
      <c r="L16" s="758" t="n">
        <v>45689</v>
      </c>
      <c r="M16" s="759" t="n">
        <v>45742</v>
      </c>
      <c r="N16" s="593" t="inlineStr">
        <is>
          <t>1 unit</t>
        </is>
      </c>
      <c r="O16" s="761" t="n">
        <v>5</v>
      </c>
      <c r="P16" s="761" t="n">
        <v>2.1</v>
      </c>
      <c r="Q16" s="761" t="n">
        <v>1</v>
      </c>
      <c r="R16" s="762" t="n">
        <v>0</v>
      </c>
      <c r="S16" s="763">
        <f>O16*P16*Q16-R16</f>
        <v/>
      </c>
      <c r="T16" s="761" t="n">
        <v>1650</v>
      </c>
      <c r="U16" s="764">
        <f>S16*T16</f>
        <v/>
      </c>
      <c r="V16" s="765">
        <f>U16*20%</f>
        <v/>
      </c>
      <c r="W16" s="766">
        <f>SUM(U16:V16)</f>
        <v/>
      </c>
      <c r="X16" s="755">
        <f>T16</f>
        <v/>
      </c>
      <c r="Y16" s="773" t="n"/>
      <c r="Z16" s="773" t="n"/>
      <c r="AA16" s="773" t="n"/>
      <c r="AB16" s="764">
        <f>IFERROR(U16/X16*1000,0)</f>
        <v/>
      </c>
      <c r="AC16" s="769" t="n">
        <v>0.02</v>
      </c>
      <c r="AD16" s="774">
        <f>X16*AC16</f>
        <v/>
      </c>
      <c r="AE16" s="765" t="n">
        <v>600</v>
      </c>
      <c r="AF16" s="770" t="n">
        <v>0.005</v>
      </c>
      <c r="AG16" s="771">
        <f>ROUND(AF16*AD16,0)</f>
        <v/>
      </c>
      <c r="AH16" s="765">
        <f>IFERROR(U16/AG16,0)</f>
        <v/>
      </c>
      <c r="AI16" s="769" t="n">
        <v>0.4</v>
      </c>
      <c r="AJ16" s="771">
        <f>AG16*AI16</f>
        <v/>
      </c>
      <c r="AK16" s="765">
        <f>IFERROR(U16/AJ16,0)</f>
        <v/>
      </c>
      <c r="AL16" s="704" t="n"/>
      <c r="AM16" s="704" t="n"/>
      <c r="AN16" s="704" t="n"/>
      <c r="AO16" s="704" t="n"/>
      <c r="AP16" s="704" t="n"/>
      <c r="AQ16" s="704" t="n"/>
      <c r="AR16" s="704" t="n"/>
      <c r="AS16" s="704" t="n"/>
      <c r="AT16" s="704" t="n"/>
      <c r="AU16" s="704" t="n"/>
      <c r="AV16" s="704" t="n"/>
      <c r="AW16" s="704" t="n"/>
      <c r="AX16" s="704" t="n"/>
      <c r="AY16" s="704" t="n"/>
      <c r="AZ16" s="704" t="n"/>
      <c r="BA16" s="704" t="n"/>
      <c r="BB16" s="704" t="n"/>
      <c r="BC16" s="704" t="n"/>
      <c r="BD16" s="704" t="n"/>
      <c r="BE16" s="704" t="n"/>
      <c r="BF16" s="704" t="n"/>
      <c r="BG16" s="704" t="n"/>
      <c r="BH16" s="704" t="n"/>
      <c r="BI16" s="704" t="n"/>
      <c r="BJ16" s="704" t="n"/>
      <c r="BK16" s="704" t="n"/>
    </row>
    <row r="17">
      <c r="A17" s="755" t="n">
        <v>15</v>
      </c>
      <c r="B17" s="593" t="inlineStr">
        <is>
          <t>Influense</t>
        </is>
      </c>
      <c r="C17" s="755" t="inlineStr">
        <is>
          <t>Interest</t>
        </is>
      </c>
      <c r="D17" s="593" t="inlineStr">
        <is>
          <t>TG Seeding</t>
        </is>
      </c>
      <c r="E17" s="593" t="inlineStr">
        <is>
          <t>Desktop+Mobile</t>
        </is>
      </c>
      <c r="F17" s="756" t="inlineStr">
        <is>
          <t>Timofeev</t>
        </is>
      </c>
      <c r="G17" s="756" t="inlineStr">
        <is>
          <t>Telegram</t>
        </is>
      </c>
      <c r="H17" s="593" t="inlineStr">
        <is>
          <t>Channels</t>
        </is>
      </c>
      <c r="I17" s="593" t="inlineStr">
        <is>
          <t>Channels</t>
        </is>
      </c>
      <c r="J17" s="593" t="inlineStr">
        <is>
          <t>WW</t>
        </is>
      </c>
      <c r="K17" s="593" t="inlineStr">
        <is>
          <t>-</t>
        </is>
      </c>
      <c r="L17" s="758" t="n">
        <v>45689</v>
      </c>
      <c r="M17" s="759" t="n">
        <v>45838</v>
      </c>
      <c r="N17" s="593" t="inlineStr">
        <is>
          <t>1 unit</t>
        </is>
      </c>
      <c r="O17" s="761" t="n">
        <v>30000</v>
      </c>
      <c r="P17" s="761" t="n">
        <v>1</v>
      </c>
      <c r="Q17" s="761" t="n">
        <v>1</v>
      </c>
      <c r="R17" s="762" t="n">
        <v>0</v>
      </c>
      <c r="S17" s="763">
        <f>O17*P17*Q17-R17</f>
        <v/>
      </c>
      <c r="T17" s="761" t="n">
        <v>10</v>
      </c>
      <c r="U17" s="764">
        <f>S17*T17</f>
        <v/>
      </c>
      <c r="V17" s="765">
        <f>U17*20%</f>
        <v/>
      </c>
      <c r="W17" s="766">
        <f>SUM(U17:V17)</f>
        <v/>
      </c>
      <c r="X17" s="778" t="n">
        <v>100000</v>
      </c>
      <c r="Y17" s="755" t="inlineStr">
        <is>
          <t>-</t>
        </is>
      </c>
      <c r="Z17" s="755" t="inlineStr">
        <is>
          <t>-</t>
        </is>
      </c>
      <c r="AA17" s="755" t="inlineStr">
        <is>
          <t>-</t>
        </is>
      </c>
      <c r="AB17" s="764">
        <f>IFERROR(U17/X17*1000,0)</f>
        <v/>
      </c>
      <c r="AC17" s="769" t="n">
        <v>0.005</v>
      </c>
      <c r="AD17" s="774">
        <f>X17*AC17</f>
        <v/>
      </c>
      <c r="AE17" s="765">
        <f>IFERROR(U17/AD17,0)</f>
        <v/>
      </c>
      <c r="AF17" s="770" t="n">
        <v>0.01</v>
      </c>
      <c r="AG17" s="755">
        <f>ROUND(AF17*AD17,0)</f>
        <v/>
      </c>
      <c r="AH17" s="765">
        <f>IFERROR(U17/AG17,0)</f>
        <v/>
      </c>
      <c r="AI17" s="769" t="n">
        <v>0.4</v>
      </c>
      <c r="AJ17" s="771">
        <f>AG17*AI17</f>
        <v/>
      </c>
      <c r="AK17" s="765">
        <f>IFERROR(U17/AJ17,0)</f>
        <v/>
      </c>
      <c r="AL17" s="704" t="n"/>
      <c r="AM17" s="704" t="n"/>
      <c r="AN17" s="704" t="n"/>
      <c r="AO17" s="704" t="n"/>
      <c r="AP17" s="704" t="n"/>
      <c r="AQ17" s="704" t="n"/>
      <c r="AR17" s="704" t="n"/>
      <c r="AS17" s="704" t="n"/>
      <c r="AT17" s="704" t="n"/>
      <c r="AU17" s="704" t="n"/>
      <c r="AV17" s="704" t="n"/>
      <c r="AW17" s="704" t="n"/>
      <c r="AX17" s="704" t="n"/>
      <c r="AY17" s="704" t="n"/>
      <c r="AZ17" s="704" t="n"/>
      <c r="BA17" s="704" t="n"/>
      <c r="BB17" s="704" t="n"/>
      <c r="BC17" s="704" t="n"/>
      <c r="BD17" s="704" t="n"/>
      <c r="BE17" s="704" t="n"/>
      <c r="BF17" s="704" t="n"/>
      <c r="BG17" s="704" t="n"/>
      <c r="BH17" s="704" t="n"/>
      <c r="BI17" s="704" t="n"/>
      <c r="BJ17" s="704" t="n"/>
      <c r="BK17" s="704" t="n"/>
    </row>
    <row r="18" hidden="1" s="414">
      <c r="A18" s="779" t="n"/>
      <c r="B18" s="780" t="n"/>
      <c r="C18" s="781" t="n"/>
      <c r="D18" s="780" t="n"/>
      <c r="E18" s="781" t="n"/>
      <c r="F18" s="782" t="n"/>
      <c r="G18" s="782" t="n"/>
      <c r="H18" s="780" t="n"/>
      <c r="I18" s="780" t="n"/>
      <c r="J18" s="780" t="n"/>
      <c r="K18" s="783" t="n"/>
      <c r="L18" s="784" t="n"/>
      <c r="M18" s="785" t="n"/>
      <c r="N18" s="780" t="n"/>
      <c r="O18" s="786" t="n"/>
      <c r="P18" s="787" t="n"/>
      <c r="Q18" s="787" t="n"/>
      <c r="R18" s="788" t="n"/>
      <c r="S18" s="789" t="n"/>
      <c r="T18" s="786" t="n"/>
      <c r="U18" s="790" t="n"/>
      <c r="V18" s="791" t="n"/>
      <c r="W18" s="792" t="n"/>
      <c r="X18" s="793" t="n"/>
      <c r="Y18" s="773" t="n"/>
      <c r="Z18" s="773" t="n"/>
      <c r="AA18" s="773" t="n"/>
      <c r="AB18" s="790" t="n"/>
      <c r="AC18" s="794" t="n"/>
      <c r="AD18" s="773" t="n"/>
      <c r="AE18" s="795" t="n"/>
      <c r="AF18" s="773" t="n"/>
      <c r="AG18" s="796" t="n"/>
      <c r="AH18" s="776" t="n"/>
      <c r="AI18" s="776" t="n"/>
      <c r="AJ18" s="776" t="n"/>
      <c r="AK18" s="776" t="n"/>
      <c r="AL18" s="776" t="n"/>
      <c r="AM18" s="776" t="n"/>
      <c r="AN18" s="776" t="n"/>
      <c r="AO18" s="776" t="n"/>
      <c r="AP18" s="776" t="n"/>
      <c r="AQ18" s="776" t="n"/>
      <c r="AR18" s="776" t="n"/>
      <c r="AS18" s="776" t="n"/>
      <c r="AT18" s="776" t="n"/>
      <c r="AU18" s="776" t="n"/>
      <c r="AV18" s="776" t="n"/>
      <c r="AW18" s="776" t="n"/>
      <c r="AX18" s="776" t="n"/>
      <c r="AY18" s="776" t="n"/>
      <c r="AZ18" s="776" t="n"/>
      <c r="BA18" s="776" t="n"/>
      <c r="BB18" s="776" t="n"/>
      <c r="BC18" s="776" t="n"/>
      <c r="BD18" s="776" t="n"/>
      <c r="BE18" s="776" t="n"/>
      <c r="BF18" s="776" t="n"/>
      <c r="BG18" s="776" t="n"/>
      <c r="BH18" s="776" t="n"/>
      <c r="BI18" s="776" t="n"/>
      <c r="BJ18" s="776" t="n"/>
      <c r="BK18" s="776" t="n"/>
    </row>
    <row r="19" hidden="1" s="414">
      <c r="A19" s="779" t="n"/>
      <c r="B19" s="780" t="n"/>
      <c r="C19" s="781" t="n"/>
      <c r="D19" s="780" t="n"/>
      <c r="E19" s="781" t="n"/>
      <c r="F19" s="782" t="n"/>
      <c r="G19" s="782" t="n"/>
      <c r="H19" s="780" t="n"/>
      <c r="I19" s="780" t="n"/>
      <c r="J19" s="780" t="n"/>
      <c r="K19" s="783" t="n"/>
      <c r="L19" s="784" t="n"/>
      <c r="M19" s="785" t="n"/>
      <c r="N19" s="780" t="n"/>
      <c r="O19" s="786" t="n"/>
      <c r="P19" s="787" t="n"/>
      <c r="Q19" s="787" t="n"/>
      <c r="R19" s="788" t="n"/>
      <c r="S19" s="789" t="n"/>
      <c r="T19" s="786" t="n"/>
      <c r="U19" s="790" t="n"/>
      <c r="V19" s="791" t="n"/>
      <c r="W19" s="792" t="n"/>
      <c r="X19" s="793" t="n"/>
      <c r="Y19" s="773" t="n"/>
      <c r="Z19" s="773" t="n"/>
      <c r="AA19" s="773" t="n"/>
      <c r="AB19" s="790" t="n"/>
      <c r="AC19" s="794" t="n"/>
      <c r="AD19" s="773" t="n"/>
      <c r="AE19" s="795" t="n"/>
      <c r="AF19" s="773" t="n"/>
      <c r="AG19" s="796" t="n"/>
      <c r="AH19" s="776" t="n"/>
      <c r="AI19" s="776" t="n"/>
      <c r="AJ19" s="776" t="n"/>
      <c r="AK19" s="776" t="n"/>
      <c r="AL19" s="776" t="n"/>
      <c r="AM19" s="776" t="n"/>
      <c r="AN19" s="776" t="n"/>
      <c r="AO19" s="776" t="n"/>
      <c r="AP19" s="776" t="n"/>
      <c r="AQ19" s="776" t="n"/>
      <c r="AR19" s="776" t="n"/>
      <c r="AS19" s="776" t="n"/>
      <c r="AT19" s="776" t="n"/>
      <c r="AU19" s="776" t="n"/>
      <c r="AV19" s="776" t="n"/>
      <c r="AW19" s="776" t="n"/>
      <c r="AX19" s="776" t="n"/>
      <c r="AY19" s="776" t="n"/>
      <c r="AZ19" s="776" t="n"/>
      <c r="BA19" s="776" t="n"/>
      <c r="BB19" s="776" t="n"/>
      <c r="BC19" s="776" t="n"/>
      <c r="BD19" s="776" t="n"/>
      <c r="BE19" s="776" t="n"/>
      <c r="BF19" s="776" t="n"/>
      <c r="BG19" s="776" t="n"/>
      <c r="BH19" s="776" t="n"/>
      <c r="BI19" s="776" t="n"/>
      <c r="BJ19" s="776" t="n"/>
      <c r="BK19" s="776" t="n"/>
    </row>
    <row r="20" hidden="1" s="414">
      <c r="A20" s="779" t="n"/>
      <c r="B20" s="780" t="n"/>
      <c r="C20" s="781" t="n"/>
      <c r="D20" s="780" t="n"/>
      <c r="E20" s="781" t="n"/>
      <c r="F20" s="782" t="n"/>
      <c r="G20" s="782" t="n"/>
      <c r="H20" s="780" t="n"/>
      <c r="I20" s="780" t="n"/>
      <c r="J20" s="780" t="n"/>
      <c r="K20" s="783" t="n"/>
      <c r="L20" s="784" t="n"/>
      <c r="M20" s="785" t="n"/>
      <c r="N20" s="780" t="n"/>
      <c r="O20" s="786" t="n"/>
      <c r="P20" s="787" t="n"/>
      <c r="Q20" s="787" t="n"/>
      <c r="R20" s="788" t="n"/>
      <c r="S20" s="789" t="n"/>
      <c r="T20" s="786" t="n"/>
      <c r="U20" s="790" t="n"/>
      <c r="V20" s="791" t="n"/>
      <c r="W20" s="792" t="n"/>
      <c r="X20" s="793" t="n"/>
      <c r="Y20" s="773" t="n"/>
      <c r="Z20" s="773" t="n"/>
      <c r="AA20" s="773" t="n"/>
      <c r="AB20" s="790" t="n"/>
      <c r="AC20" s="794" t="n"/>
      <c r="AD20" s="773" t="n"/>
      <c r="AE20" s="795" t="n"/>
      <c r="AF20" s="773" t="n"/>
      <c r="AG20" s="796" t="n"/>
      <c r="AH20" s="776" t="n"/>
      <c r="AI20" s="776" t="n"/>
      <c r="AJ20" s="776" t="n"/>
      <c r="AK20" s="776" t="n"/>
      <c r="AL20" s="776" t="n"/>
      <c r="AM20" s="776" t="n"/>
      <c r="AN20" s="776" t="n"/>
      <c r="AO20" s="776" t="n"/>
      <c r="AP20" s="776" t="n"/>
      <c r="AQ20" s="776" t="n"/>
      <c r="AR20" s="776" t="n"/>
      <c r="AS20" s="776" t="n"/>
      <c r="AT20" s="776" t="n"/>
      <c r="AU20" s="776" t="n"/>
      <c r="AV20" s="776" t="n"/>
      <c r="AW20" s="776" t="n"/>
      <c r="AX20" s="776" t="n"/>
      <c r="AY20" s="776" t="n"/>
      <c r="AZ20" s="776" t="n"/>
      <c r="BA20" s="776" t="n"/>
      <c r="BB20" s="776" t="n"/>
      <c r="BC20" s="776" t="n"/>
      <c r="BD20" s="776" t="n"/>
      <c r="BE20" s="776" t="n"/>
      <c r="BF20" s="776" t="n"/>
      <c r="BG20" s="776" t="n"/>
      <c r="BH20" s="776" t="n"/>
      <c r="BI20" s="776" t="n"/>
      <c r="BJ20" s="776" t="n"/>
      <c r="BK20" s="776" t="n"/>
    </row>
    <row r="21" hidden="1" s="414">
      <c r="A21" s="730" t="n"/>
      <c r="B21" s="797" t="n"/>
      <c r="C21" s="797" t="n"/>
      <c r="D21" s="797" t="n"/>
      <c r="E21" s="797" t="n"/>
      <c r="F21" s="797" t="n"/>
      <c r="G21" s="797" t="n"/>
      <c r="H21" s="797" t="n"/>
      <c r="I21" s="797" t="n"/>
      <c r="J21" s="797" t="n"/>
      <c r="K21" s="797" t="n"/>
      <c r="L21" s="797" t="n"/>
      <c r="M21" s="797" t="n"/>
      <c r="N21" s="797" t="n"/>
      <c r="O21" s="798" t="n"/>
      <c r="P21" s="797" t="n"/>
      <c r="Q21" s="797" t="n"/>
      <c r="R21" s="797" t="n"/>
      <c r="S21" s="797" t="n"/>
      <c r="T21" s="797" t="n"/>
      <c r="U21" s="797" t="n"/>
      <c r="V21" s="797" t="n"/>
      <c r="W21" s="797" t="n"/>
      <c r="X21" s="797" t="n"/>
      <c r="Y21" s="797" t="n"/>
      <c r="Z21" s="797" t="n"/>
      <c r="AA21" s="797" t="n"/>
      <c r="AB21" s="797" t="n"/>
      <c r="AC21" s="797" t="n"/>
      <c r="AD21" s="797" t="n"/>
      <c r="AE21" s="797" t="n"/>
      <c r="AF21" s="797" t="n"/>
      <c r="AG21" s="797" t="n"/>
      <c r="AH21" s="799" t="n"/>
      <c r="AI21" s="799" t="n"/>
      <c r="AJ21" s="799" t="n"/>
      <c r="AK21" s="799" t="n"/>
      <c r="AL21" s="799" t="n"/>
      <c r="AM21" s="799" t="n"/>
      <c r="AN21" s="799" t="n"/>
      <c r="AO21" s="799" t="n"/>
      <c r="AP21" s="799" t="n"/>
      <c r="AQ21" s="799" t="n"/>
      <c r="AR21" s="799" t="n"/>
      <c r="AS21" s="799" t="n"/>
      <c r="AT21" s="799" t="n"/>
      <c r="AU21" s="799" t="n"/>
      <c r="AV21" s="799" t="n"/>
      <c r="AW21" s="799" t="n"/>
      <c r="AX21" s="799" t="n"/>
      <c r="AY21" s="799" t="n"/>
      <c r="AZ21" s="799" t="n"/>
      <c r="BA21" s="799" t="n"/>
      <c r="BB21" s="799" t="n"/>
      <c r="BC21" s="799" t="n"/>
      <c r="BD21" s="799" t="n"/>
      <c r="BE21" s="799" t="n"/>
      <c r="BF21" s="799" t="n"/>
      <c r="BG21" s="799" t="n"/>
      <c r="BH21" s="799" t="n"/>
      <c r="BI21" s="799" t="n"/>
      <c r="BJ21" s="799" t="n"/>
      <c r="BK21" s="799" t="n"/>
    </row>
    <row r="22">
      <c r="A22" s="800" t="inlineStr">
        <is>
          <t>Total placement cost Net including production and Ad Serving</t>
        </is>
      </c>
      <c r="B22" s="801" t="n"/>
      <c r="C22" s="801" t="n"/>
      <c r="D22" s="801" t="n"/>
      <c r="E22" s="801" t="n"/>
      <c r="F22" s="802" t="n"/>
      <c r="G22" s="803" t="n"/>
      <c r="H22" s="803" t="n"/>
      <c r="I22" s="803" t="n"/>
      <c r="J22" s="803" t="n"/>
      <c r="K22" s="803" t="n"/>
      <c r="L22" s="803" t="n"/>
      <c r="M22" s="803" t="n"/>
      <c r="N22" s="803" t="n"/>
      <c r="O22" s="803" t="n"/>
      <c r="P22" s="803" t="n"/>
      <c r="Q22" s="803" t="n"/>
      <c r="R22" s="803" t="n"/>
      <c r="S22" s="803" t="n"/>
      <c r="T22" s="803" t="n"/>
      <c r="U22" s="804" t="inlineStr">
        <is>
          <t>6 686 332,55 ₽</t>
        </is>
      </c>
      <c r="V22" s="804" t="inlineStr">
        <is>
          <t>1 218 466,70 ₽</t>
        </is>
      </c>
      <c r="W22" s="804" t="inlineStr">
        <is>
          <t>7 310 800,20 ₽</t>
        </is>
      </c>
      <c r="X22" s="804" t="inlineStr">
        <is>
          <t>28 190 000</t>
        </is>
      </c>
      <c r="Y22" s="805" t="n">
        <v>4.29</v>
      </c>
      <c r="Z22" s="804" t="inlineStr">
        <is>
          <t>6 577 667</t>
        </is>
      </c>
      <c r="AA22" s="804" t="inlineStr">
        <is>
          <t>4 552 967</t>
        </is>
      </c>
      <c r="AB22" s="803" t="n"/>
      <c r="AC22" s="806" t="n"/>
      <c r="AD22" s="804" t="n">
        <v>111881</v>
      </c>
      <c r="AE22" s="806" t="n"/>
      <c r="AF22" s="806" t="n"/>
      <c r="AG22" s="803" t="n"/>
      <c r="AH22" s="807" t="n"/>
      <c r="AI22" s="807" t="n"/>
      <c r="AJ22" s="807" t="n"/>
      <c r="AK22" s="807" t="n"/>
      <c r="AL22" s="807" t="n"/>
      <c r="AM22" s="807" t="n"/>
      <c r="AN22" s="807" t="n"/>
      <c r="AO22" s="807" t="n"/>
      <c r="AP22" s="807" t="n"/>
      <c r="AQ22" s="807" t="n"/>
      <c r="AR22" s="807" t="n"/>
      <c r="AS22" s="807" t="n"/>
      <c r="AT22" s="807" t="n"/>
      <c r="AU22" s="807" t="n"/>
      <c r="AV22" s="807" t="n"/>
      <c r="AW22" s="807" t="n"/>
      <c r="AX22" s="807" t="n"/>
      <c r="AY22" s="807" t="n"/>
      <c r="AZ22" s="807" t="n"/>
      <c r="BA22" s="807" t="n"/>
      <c r="BB22" s="807" t="n"/>
      <c r="BC22" s="807" t="n"/>
      <c r="BD22" s="807" t="n"/>
      <c r="BE22" s="807" t="n"/>
      <c r="BF22" s="807" t="n"/>
      <c r="BG22" s="807" t="n"/>
      <c r="BH22" s="807" t="n"/>
      <c r="BI22" s="807" t="n"/>
      <c r="BJ22" s="807" t="n"/>
      <c r="BK22" s="807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FF00897B"/>
    <outlinePr summaryBelow="0" summaryRight="0"/>
    <pageSetUpPr/>
  </sheetPr>
  <dimension ref="A1:G21"/>
  <sheetViews>
    <sheetView showGridLines="1" workbookViewId="0">
      <pane ySplit="1" topLeftCell="A2" activePane="bottomLeft" state="frozen"/>
      <selection pane="bottomLeft" activeCell="B3" sqref="B3"/>
    </sheetView>
  </sheetViews>
  <sheetFormatPr baseColWidth="8" defaultColWidth="12.63" defaultRowHeight="15" customHeight="1" outlineLevelRow="1"/>
  <cols>
    <col width="15.88" customWidth="1" style="414" min="6" max="6"/>
    <col width="19.25" customWidth="1" style="414" min="7" max="7"/>
  </cols>
  <sheetData>
    <row r="1">
      <c r="A1" s="614" t="inlineStr">
        <is>
          <t>Месяц</t>
        </is>
      </c>
      <c r="B1" s="614" t="inlineStr">
        <is>
          <t>Расход</t>
        </is>
      </c>
      <c r="C1" s="614" t="inlineStr">
        <is>
          <t>MQL</t>
        </is>
      </c>
      <c r="D1" s="614" t="inlineStr">
        <is>
          <t>CPMQL</t>
        </is>
      </c>
      <c r="E1" s="614" t="inlineStr">
        <is>
          <t>SQL</t>
        </is>
      </c>
      <c r="F1" s="614" t="inlineStr">
        <is>
          <t>CPSQL</t>
        </is>
      </c>
      <c r="G1" s="614" t="inlineStr">
        <is>
          <t>CR MQL-&gt;SQL</t>
        </is>
      </c>
    </row>
    <row r="2">
      <c r="A2" s="614" t="inlineStr">
        <is>
          <t>Январь</t>
        </is>
      </c>
      <c r="B2" s="808" t="inlineStr">
        <is>
          <t>н.д.</t>
        </is>
      </c>
      <c r="C2" s="754" t="n">
        <v>0</v>
      </c>
      <c r="D2" s="749">
        <f>IFERROR(B2/C2,0)</f>
        <v/>
      </c>
      <c r="E2" s="754" t="n">
        <v>0</v>
      </c>
      <c r="F2" s="749">
        <f>IFERROR(B2/E2,0)</f>
        <v/>
      </c>
      <c r="G2" s="809">
        <f>IFERROR(E2/C2,0)</f>
        <v/>
      </c>
    </row>
    <row r="3">
      <c r="A3" s="593" t="inlineStr">
        <is>
          <t>Февраль</t>
        </is>
      </c>
      <c r="B3" s="810" t="inlineStr">
        <is>
          <t>н.д.</t>
        </is>
      </c>
      <c r="C3" s="811" t="n"/>
      <c r="D3" s="764">
        <f>IFERROR(B3/C3,0)</f>
        <v/>
      </c>
      <c r="E3" s="771" t="n">
        <v>0</v>
      </c>
      <c r="F3" s="764">
        <f>IFERROR(B3/E3,0)</f>
        <v/>
      </c>
      <c r="G3" s="770">
        <f>IFERROR(E3/C3,0)</f>
        <v/>
      </c>
    </row>
    <row r="4">
      <c r="A4" s="593" t="inlineStr">
        <is>
          <t>Март</t>
        </is>
      </c>
      <c r="B4" s="764" t="n">
        <v>157554</v>
      </c>
      <c r="C4" s="811" t="n"/>
      <c r="D4" s="764">
        <f>IFERROR(B4/C4,0)</f>
        <v/>
      </c>
      <c r="E4" s="771" t="n">
        <v>0</v>
      </c>
      <c r="F4" s="764">
        <f>IFERROR(B4/E4,0)</f>
        <v/>
      </c>
      <c r="G4" s="770">
        <f>IFERROR(E4/C4,0)</f>
        <v/>
      </c>
    </row>
    <row r="5">
      <c r="A5" s="812" t="inlineStr">
        <is>
          <t>TOTAL 1Q</t>
        </is>
      </c>
      <c r="B5" s="813">
        <f>SUM(B2:B4)</f>
        <v/>
      </c>
      <c r="C5" s="814" t="n"/>
      <c r="D5" s="813">
        <f>IFERROR(B5/C5,0)</f>
        <v/>
      </c>
      <c r="E5" s="814" t="n"/>
      <c r="F5" s="813">
        <f>IFERROR(B5/E5,0)</f>
        <v/>
      </c>
      <c r="G5" s="815" t="n"/>
    </row>
    <row r="6">
      <c r="A6" s="593" t="inlineStr">
        <is>
          <t>Апрель</t>
        </is>
      </c>
      <c r="B6" s="764" t="n">
        <v>131891</v>
      </c>
      <c r="C6" s="811" t="n"/>
      <c r="D6" s="587" t="n"/>
      <c r="E6" s="811" t="n"/>
      <c r="F6" s="587" t="n"/>
      <c r="G6" s="816" t="n"/>
    </row>
    <row r="7">
      <c r="A7" s="593" t="inlineStr">
        <is>
          <t>Май</t>
        </is>
      </c>
      <c r="B7" s="764" t="n">
        <v>182908</v>
      </c>
      <c r="C7" s="811" t="n"/>
      <c r="D7" s="587" t="n"/>
      <c r="E7" s="811" t="n"/>
      <c r="F7" s="587" t="n"/>
      <c r="G7" s="816" t="n"/>
    </row>
    <row r="8">
      <c r="A8" s="593" t="inlineStr">
        <is>
          <t>Июнь</t>
        </is>
      </c>
      <c r="B8" s="764" t="n">
        <v>287006</v>
      </c>
      <c r="C8" s="811" t="n"/>
      <c r="D8" s="587" t="n"/>
      <c r="E8" s="811" t="n"/>
      <c r="F8" s="587" t="n"/>
      <c r="G8" s="816" t="n"/>
    </row>
    <row r="9">
      <c r="A9" s="812" t="inlineStr">
        <is>
          <t>TOTAL 2Q</t>
        </is>
      </c>
      <c r="B9" s="813">
        <f>SUM(B6:B8)</f>
        <v/>
      </c>
      <c r="C9" s="817" t="n">
        <v>48</v>
      </c>
      <c r="D9" s="813">
        <f>IFERROR(B9/C9,0)</f>
        <v/>
      </c>
      <c r="E9" s="817" t="n">
        <v>21</v>
      </c>
      <c r="F9" s="813">
        <f>IFERROR(B9/E9,0)</f>
        <v/>
      </c>
      <c r="G9" s="818">
        <f>IFERROR(E9/C9,0)</f>
        <v/>
      </c>
    </row>
    <row r="10">
      <c r="A10" s="593" t="inlineStr">
        <is>
          <t>Июль</t>
        </is>
      </c>
      <c r="B10" s="764" t="n">
        <v>327506</v>
      </c>
      <c r="C10" s="811" t="n"/>
      <c r="D10" s="764">
        <f>IFERROR(B10/C10,0)</f>
        <v/>
      </c>
      <c r="E10" s="811" t="n"/>
      <c r="F10" s="764">
        <f>IFERROR(B10/E10,0)</f>
        <v/>
      </c>
      <c r="G10" s="770">
        <f>IFERROR(E10/C10,0)</f>
        <v/>
      </c>
    </row>
    <row r="11">
      <c r="A11" s="593" t="inlineStr">
        <is>
          <t>Август</t>
        </is>
      </c>
      <c r="B11" s="764" t="n">
        <v>337100</v>
      </c>
      <c r="C11" s="811" t="n"/>
      <c r="D11" s="764">
        <f>IFERROR(B11/C11,0)</f>
        <v/>
      </c>
      <c r="E11" s="811" t="n"/>
      <c r="F11" s="764">
        <f>IFERROR(B11/E11,0)</f>
        <v/>
      </c>
      <c r="G11" s="770">
        <f>IFERROR(E11/C11,0)</f>
        <v/>
      </c>
    </row>
    <row r="12">
      <c r="A12" s="593" t="inlineStr">
        <is>
          <t>Сентябрь</t>
        </is>
      </c>
      <c r="B12" s="764" t="n">
        <v>364194</v>
      </c>
      <c r="C12" s="811" t="n"/>
      <c r="D12" s="764">
        <f>IFERROR(B12/C12,0)</f>
        <v/>
      </c>
      <c r="E12" s="811" t="n"/>
      <c r="F12" s="764">
        <f>IFERROR(B12/E12,0)</f>
        <v/>
      </c>
      <c r="G12" s="770">
        <f>IFERROR(E12/C12,0)</f>
        <v/>
      </c>
    </row>
    <row r="13">
      <c r="A13" s="812" t="inlineStr">
        <is>
          <t>TOTAL 3Q</t>
        </is>
      </c>
      <c r="B13" s="813">
        <f>SUM(B10:B12)</f>
        <v/>
      </c>
      <c r="C13" s="817" t="n">
        <v>126</v>
      </c>
      <c r="D13" s="813">
        <f>IFERROR(B13/C13,0)</f>
        <v/>
      </c>
      <c r="E13" s="817" t="n">
        <v>30</v>
      </c>
      <c r="F13" s="813">
        <f>IFERROR(B13/E13,0)</f>
        <v/>
      </c>
      <c r="G13" s="818">
        <f>IFERROR(E13/C13,0)</f>
        <v/>
      </c>
    </row>
    <row r="14">
      <c r="A14" s="593" t="inlineStr">
        <is>
          <t>Октябрь</t>
        </is>
      </c>
      <c r="B14" s="764" t="n">
        <v>366072</v>
      </c>
      <c r="C14" s="811" t="n"/>
      <c r="D14" s="764">
        <f>IFERROR(B14/C14,0)</f>
        <v/>
      </c>
      <c r="E14" s="811" t="n"/>
      <c r="F14" s="764">
        <f>IFERROR(B14/E14,0)</f>
        <v/>
      </c>
      <c r="G14" s="770">
        <f>IFERROR(E14/C14,0)</f>
        <v/>
      </c>
    </row>
    <row r="15">
      <c r="A15" s="593" t="inlineStr">
        <is>
          <t>Ноябрь</t>
        </is>
      </c>
      <c r="B15" s="764" t="n">
        <v>305921</v>
      </c>
      <c r="C15" s="811" t="n"/>
      <c r="D15" s="764">
        <f>IFERROR(B15/C15,0)</f>
        <v/>
      </c>
      <c r="E15" s="811" t="n"/>
      <c r="F15" s="764">
        <f>IFERROR(B15/E15,0)</f>
        <v/>
      </c>
      <c r="G15" s="770">
        <f>IFERROR(E15/C15,0)</f>
        <v/>
      </c>
    </row>
    <row r="16">
      <c r="A16" s="593" t="inlineStr">
        <is>
          <t>Декабрь</t>
        </is>
      </c>
      <c r="B16" s="764" t="n">
        <v>349382</v>
      </c>
      <c r="C16" s="811" t="n"/>
      <c r="D16" s="764">
        <f>IFERROR(B16/C16,0)</f>
        <v/>
      </c>
      <c r="E16" s="811" t="n"/>
      <c r="F16" s="764">
        <f>IFERROR(B16/E16,0)</f>
        <v/>
      </c>
      <c r="G16" s="770">
        <f>IFERROR(E16/C16,0)</f>
        <v/>
      </c>
    </row>
    <row r="17">
      <c r="A17" s="812" t="inlineStr">
        <is>
          <t>TOTAL 4Q</t>
        </is>
      </c>
      <c r="B17" s="813">
        <f>SUM(B14:B16)</f>
        <v/>
      </c>
      <c r="C17" s="812" t="n">
        <v>73</v>
      </c>
      <c r="D17" s="813">
        <f>IFERROR(B17/C17,0)</f>
        <v/>
      </c>
      <c r="E17" s="812" t="n">
        <v>14</v>
      </c>
      <c r="F17" s="813">
        <f>IFERROR(B17/E17,0)</f>
        <v/>
      </c>
      <c r="G17" s="818">
        <f>IFERROR(E17/C17,0)</f>
        <v/>
      </c>
    </row>
    <row r="18">
      <c r="A18" s="453" t="n"/>
      <c r="B18" s="453" t="n"/>
      <c r="C18" s="453" t="n"/>
      <c r="D18" s="453" t="n"/>
      <c r="E18" s="453" t="n"/>
      <c r="F18" s="453" t="n"/>
      <c r="G18" s="453" t="n"/>
    </row>
    <row r="19">
      <c r="A19" s="819" t="inlineStr">
        <is>
          <t xml:space="preserve">TOTAL </t>
        </is>
      </c>
      <c r="B19" s="820">
        <f>B17+B13+B9</f>
        <v/>
      </c>
      <c r="C19" s="821">
        <f>C17+C13+C9</f>
        <v/>
      </c>
      <c r="D19" s="820">
        <f>IFERROR(B19/C19,0)</f>
        <v/>
      </c>
      <c r="E19" s="821">
        <f>E17+E13+E9</f>
        <v/>
      </c>
      <c r="F19" s="820">
        <f>IFERROR(B19/E19,0)</f>
        <v/>
      </c>
      <c r="G19" s="822">
        <f>IFERROR(E19/C19,0)</f>
        <v/>
      </c>
    </row>
    <row r="20">
      <c r="A20" s="453" t="n"/>
      <c r="B20" s="453" t="n"/>
      <c r="C20" s="453" t="n"/>
      <c r="D20" s="453" t="n"/>
      <c r="E20" s="453" t="n"/>
      <c r="F20" s="453" t="n"/>
      <c r="G20" s="453" t="n"/>
    </row>
    <row r="21">
      <c r="A21" s="453" t="n"/>
      <c r="B21" s="764">
        <f>IFERROR(B19/10,0)</f>
        <v/>
      </c>
      <c r="C21" s="453" t="n"/>
      <c r="D21" s="453" t="n"/>
      <c r="E21" s="453" t="n"/>
      <c r="F21" s="453" t="n"/>
      <c r="G21" s="453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tabColor rgb="FFC0CA33"/>
    <outlinePr summaryBelow="0" summaryRight="0"/>
    <pageSetUpPr/>
  </sheetPr>
  <dimension ref="A1:AD17"/>
  <sheetViews>
    <sheetView showGridLines="1" workbookViewId="0">
      <selection activeCell="A1" sqref="A1"/>
    </sheetView>
  </sheetViews>
  <sheetFormatPr baseColWidth="8" defaultColWidth="12.63" defaultRowHeight="15" customHeight="1" outlineLevelRow="1"/>
  <cols>
    <col width="10.13" customWidth="1" style="414" min="2" max="2"/>
    <col width="10.38" customWidth="1" style="414" min="3" max="3"/>
    <col width="9" customWidth="1" style="414" min="4" max="4"/>
    <col width="11.88" customWidth="1" style="414" min="5" max="5"/>
    <col width="9.75" customWidth="1" style="414" min="6" max="6"/>
    <col width="9" customWidth="1" style="414" min="7" max="7"/>
    <col width="13" customWidth="1" style="414" min="8" max="8"/>
    <col width="13.13" customWidth="1" style="414" min="12" max="12"/>
    <col width="14.75" customWidth="1" style="414" min="21" max="21"/>
    <col width="15" customWidth="1" style="414" min="26" max="26"/>
  </cols>
  <sheetData>
    <row r="1">
      <c r="A1" s="545" t="n">
        <v>2026</v>
      </c>
      <c r="B1" s="546" t="n"/>
      <c r="C1" s="546" t="n"/>
      <c r="D1" s="546" t="n"/>
      <c r="E1" s="546" t="n"/>
      <c r="F1" s="546" t="n"/>
      <c r="G1" s="546" t="n"/>
      <c r="H1" s="546" t="n"/>
      <c r="I1" s="546" t="n"/>
      <c r="J1" s="546" t="n"/>
      <c r="K1" s="546" t="n"/>
      <c r="L1" s="546" t="n"/>
      <c r="M1" s="546" t="n"/>
      <c r="N1" s="546" t="n"/>
      <c r="O1" s="546" t="n"/>
      <c r="P1" s="546" t="n"/>
      <c r="Q1" s="546" t="n"/>
      <c r="R1" s="546" t="n"/>
      <c r="S1" s="546" t="n"/>
      <c r="T1" s="546" t="n"/>
      <c r="U1" s="546" t="n"/>
      <c r="V1" s="546" t="n"/>
      <c r="W1" s="546" t="n"/>
      <c r="X1" s="546" t="n"/>
      <c r="Y1" s="546" t="n"/>
      <c r="Z1" s="546" t="n"/>
      <c r="AA1" s="546" t="n"/>
      <c r="AB1" s="546" t="n"/>
      <c r="AC1" s="546" t="n"/>
      <c r="AD1" s="546" t="n"/>
    </row>
    <row r="2" ht="45" customHeight="1" s="414">
      <c r="A2" s="547" t="n"/>
      <c r="B2" s="548" t="inlineStr">
        <is>
          <t>MQL, план</t>
        </is>
      </c>
      <c r="C2" s="548" t="inlineStr">
        <is>
          <t>MQL-&gt;SQL, план</t>
        </is>
      </c>
      <c r="D2" s="549" t="inlineStr">
        <is>
          <t>SQL, план</t>
        </is>
      </c>
      <c r="E2" s="550" t="inlineStr">
        <is>
          <t xml:space="preserve">CPL SQL план </t>
        </is>
      </c>
      <c r="F2" s="548" t="inlineStr">
        <is>
          <t>SQL-&gt;Встреча, план</t>
        </is>
      </c>
      <c r="G2" s="551" t="inlineStr">
        <is>
          <t>Встреча, план</t>
        </is>
      </c>
      <c r="H2" s="548" t="inlineStr">
        <is>
          <t>Встреча-&gt;покупка, план</t>
        </is>
      </c>
      <c r="I2" s="551" t="inlineStr">
        <is>
          <t>Количество покупателей, план</t>
        </is>
      </c>
      <c r="J2" s="551" t="inlineStr">
        <is>
          <t>Количество покупок, план</t>
        </is>
      </c>
      <c r="K2" s="551" t="inlineStr">
        <is>
          <t>Доход, план
с платящего пользователя Buyers</t>
        </is>
      </c>
      <c r="L2" s="548" t="inlineStr">
        <is>
          <t>Ср. чек, план</t>
        </is>
      </c>
      <c r="M2" s="551" t="inlineStr">
        <is>
          <t>Маржа с 1 сделки за 2025 г.</t>
        </is>
      </c>
      <c r="N2" s="552" t="inlineStr">
        <is>
          <t>Коэффициент повторных покупок (по данным из CRM = кол-во всех заказов/кол-во покупателей, за период))</t>
        </is>
      </c>
      <c r="O2" s="551" t="inlineStr">
        <is>
          <t>Стоимость заказа  (продажи)</t>
        </is>
      </c>
      <c r="P2" s="551" t="inlineStr">
        <is>
          <t>Стоимость заявки (RUR)</t>
        </is>
      </c>
      <c r="Q2" s="551" t="inlineStr">
        <is>
          <t>Стоимость квалифицированной заявки (RUR)</t>
        </is>
      </c>
      <c r="R2" s="551" t="inlineStr">
        <is>
          <t>Доход
с пользователя</t>
        </is>
      </c>
      <c r="S2" s="551" t="inlineStr">
        <is>
          <t>Прибыль</t>
        </is>
      </c>
      <c r="T2" s="551" t="inlineStr">
        <is>
          <t>Выручка</t>
        </is>
      </c>
      <c r="U2" s="551" t="inlineStr">
        <is>
          <t xml:space="preserve">План по выручке </t>
        </is>
      </c>
      <c r="V2" s="551" t="inlineStr">
        <is>
          <t xml:space="preserve">Валовая прибыль </t>
        </is>
      </c>
      <c r="W2" s="552" t="inlineStr">
        <is>
          <t>Всего расходов</t>
        </is>
      </c>
      <c r="X2" s="552" t="inlineStr">
        <is>
          <t>Фикс. расходы на зарплату, команду</t>
        </is>
      </c>
      <c r="Y2" s="552" t="inlineStr">
        <is>
          <t>Расходы на сервисы (RUR)</t>
        </is>
      </c>
      <c r="Z2" s="552" t="inlineStr">
        <is>
          <t>Расходы на привлечение (RUR)</t>
        </is>
      </c>
      <c r="AA2" s="552" t="inlineStr">
        <is>
          <t>Расходы на мероприятия (RUR)</t>
        </is>
      </c>
      <c r="AB2" s="552" t="inlineStr">
        <is>
          <t>Расходы на СМИ (RUR)</t>
        </is>
      </c>
      <c r="AC2" s="552" t="inlineStr">
        <is>
          <t>Расходы на полиграфию , мерч, подарки (RUR)</t>
        </is>
      </c>
      <c r="AD2" s="552" t="inlineStr">
        <is>
          <t>Расходы прочее(командировочные, обучение и т.д.)(RUR)</t>
        </is>
      </c>
    </row>
    <row r="3" ht="26.25" customHeight="1" s="414">
      <c r="A3" s="547" t="n"/>
      <c r="B3" s="553" t="inlineStr">
        <is>
          <t>MQL</t>
        </is>
      </c>
      <c r="C3" s="553" t="inlineStr">
        <is>
          <t>СR1</t>
        </is>
      </c>
      <c r="D3" s="553" t="inlineStr">
        <is>
          <t>SQL</t>
        </is>
      </c>
      <c r="E3" s="547" t="n"/>
      <c r="F3" s="553" t="inlineStr">
        <is>
          <t>CR2</t>
        </is>
      </c>
      <c r="G3" s="547" t="n"/>
      <c r="H3" s="553" t="inlineStr">
        <is>
          <t>CR3</t>
        </is>
      </c>
      <c r="I3" s="553" t="inlineStr">
        <is>
          <t xml:space="preserve"> Buyers</t>
        </is>
      </c>
      <c r="J3" s="553" t="inlineStr">
        <is>
          <t>Orders</t>
        </is>
      </c>
      <c r="K3" s="553" t="inlineStr">
        <is>
          <t>ARPPU</t>
        </is>
      </c>
      <c r="L3" s="553" t="inlineStr">
        <is>
          <t>AvPrice</t>
        </is>
      </c>
      <c r="M3" s="547" t="n"/>
      <c r="N3" s="553" t="inlineStr">
        <is>
          <t>Retention</t>
        </is>
      </c>
      <c r="O3" s="553" t="inlineStr">
        <is>
          <t>CPO</t>
        </is>
      </c>
      <c r="P3" s="553" t="inlineStr">
        <is>
          <t>CPMQL</t>
        </is>
      </c>
      <c r="Q3" s="553" t="inlineStr">
        <is>
          <t xml:space="preserve">CPSQL
</t>
        </is>
      </c>
      <c r="R3" s="553" t="inlineStr">
        <is>
          <t>ARPU</t>
        </is>
      </c>
      <c r="S3" s="553" t="inlineStr">
        <is>
          <t>Profit</t>
        </is>
      </c>
      <c r="T3" s="553" t="inlineStr">
        <is>
          <t>Revenue</t>
        </is>
      </c>
      <c r="U3" s="547" t="n"/>
      <c r="V3" s="553" t="inlineStr">
        <is>
          <t>Gross Profit</t>
        </is>
      </c>
      <c r="W3" s="553" t="inlineStr">
        <is>
          <t>Total Costs</t>
        </is>
      </c>
      <c r="X3" s="553" t="inlineStr">
        <is>
          <t>Fix Costs</t>
        </is>
      </c>
      <c r="Y3" s="553" t="inlineStr">
        <is>
          <t>Servises
Costs</t>
        </is>
      </c>
      <c r="Z3" s="553" t="inlineStr">
        <is>
          <t>Acquisition
Costs</t>
        </is>
      </c>
      <c r="AA3" s="553" t="inlineStr">
        <is>
          <t>Events
Cost</t>
        </is>
      </c>
      <c r="AB3" s="553" t="inlineStr">
        <is>
          <t>Media
Cost</t>
        </is>
      </c>
      <c r="AC3" s="553" t="inlineStr">
        <is>
          <t>Merch
Cost</t>
        </is>
      </c>
      <c r="AD3" s="553" t="inlineStr">
        <is>
          <t xml:space="preserve">Other </t>
        </is>
      </c>
    </row>
    <row r="4">
      <c r="A4" s="546" t="n"/>
      <c r="B4" s="554" t="n"/>
      <c r="C4" s="555" t="n">
        <v>0.4</v>
      </c>
      <c r="D4" s="556">
        <f>B4*C4</f>
        <v/>
      </c>
      <c r="E4" s="554" t="n"/>
      <c r="F4" s="554" t="n"/>
      <c r="G4" s="554" t="n"/>
      <c r="H4" s="554" t="n"/>
      <c r="I4" s="554" t="n"/>
      <c r="J4" s="554" t="n"/>
      <c r="K4" s="557" t="n"/>
      <c r="L4" s="557" t="n"/>
      <c r="M4" s="558" t="n"/>
      <c r="N4" s="559" t="n"/>
      <c r="O4" s="557" t="n"/>
      <c r="P4" s="560" t="n"/>
      <c r="Q4" s="560" t="n"/>
      <c r="R4" s="560" t="n"/>
      <c r="S4" s="557" t="n"/>
      <c r="T4" s="557" t="n"/>
      <c r="U4" s="557" t="n"/>
      <c r="V4" s="557" t="n"/>
      <c r="W4" s="557" t="n"/>
      <c r="X4" s="557" t="n"/>
      <c r="Y4" s="557" t="n"/>
      <c r="Z4" s="557" t="n"/>
      <c r="AA4" s="557" t="n"/>
      <c r="AB4" s="557" t="n"/>
      <c r="AC4" s="557" t="n"/>
      <c r="AD4" s="557" t="n"/>
    </row>
    <row r="5">
      <c r="A5" s="561" t="inlineStr">
        <is>
          <t>Июль</t>
        </is>
      </c>
      <c r="B5" s="556" t="n">
        <v>35</v>
      </c>
      <c r="C5" s="555" t="n">
        <v>0.35</v>
      </c>
      <c r="D5" s="556">
        <f>B5*C5</f>
        <v/>
      </c>
      <c r="E5" s="562" t="n">
        <v>9000</v>
      </c>
      <c r="F5" s="555" t="n">
        <v>0.75</v>
      </c>
      <c r="G5" s="556">
        <f>D5*F5</f>
        <v/>
      </c>
      <c r="H5" s="555" t="n">
        <v>0.4</v>
      </c>
      <c r="I5" s="556">
        <f>G5*H5</f>
        <v/>
      </c>
      <c r="J5" s="556">
        <f>I5*N5</f>
        <v/>
      </c>
      <c r="K5" s="563">
        <f>IFERROR(T5/I5,0)</f>
        <v/>
      </c>
      <c r="L5" s="563" t="n">
        <v>180000</v>
      </c>
      <c r="M5" s="564" t="n"/>
      <c r="N5" s="565" t="n">
        <v>1</v>
      </c>
      <c r="O5" s="566" t="n"/>
      <c r="P5" s="566" t="n"/>
      <c r="Q5" s="566" t="n"/>
      <c r="R5" s="560" t="n"/>
      <c r="S5" s="557" t="n"/>
      <c r="T5" s="563">
        <f>J5*L5</f>
        <v/>
      </c>
      <c r="U5" s="557" t="n"/>
      <c r="V5" s="557" t="n"/>
      <c r="W5" s="563">
        <f>SUM(X5:AA5)</f>
        <v/>
      </c>
      <c r="X5" s="563" t="n">
        <v>45000</v>
      </c>
      <c r="Y5" s="567" t="n">
        <v>8000</v>
      </c>
      <c r="Z5" s="567" t="n">
        <v>80000</v>
      </c>
      <c r="AA5" s="568" t="n">
        <v>0</v>
      </c>
      <c r="AB5" s="557" t="n"/>
      <c r="AC5" s="557" t="n"/>
      <c r="AD5" s="557" t="n"/>
    </row>
    <row r="6">
      <c r="A6" s="561" t="inlineStr">
        <is>
          <t>Август</t>
        </is>
      </c>
      <c r="B6" s="556" t="n">
        <v>38</v>
      </c>
      <c r="C6" s="555" t="n">
        <v>0.35</v>
      </c>
      <c r="D6" s="556">
        <f>B6*C6</f>
        <v/>
      </c>
      <c r="E6" s="562" t="n">
        <v>9000</v>
      </c>
      <c r="F6" s="555" t="n">
        <v>0.75</v>
      </c>
      <c r="G6" s="556">
        <f>D6*F6</f>
        <v/>
      </c>
      <c r="H6" s="555" t="n">
        <v>0.4</v>
      </c>
      <c r="I6" s="556">
        <f>G6*H6</f>
        <v/>
      </c>
      <c r="J6" s="556">
        <f>I6*N6</f>
        <v/>
      </c>
      <c r="K6" s="563">
        <f>IFERROR(T6/I6,0)</f>
        <v/>
      </c>
      <c r="L6" s="563" t="n">
        <v>180000</v>
      </c>
      <c r="M6" s="564" t="n"/>
      <c r="N6" s="565" t="n">
        <v>1</v>
      </c>
      <c r="O6" s="566" t="n"/>
      <c r="P6" s="566" t="n"/>
      <c r="Q6" s="566" t="n"/>
      <c r="R6" s="560" t="n"/>
      <c r="S6" s="557" t="n"/>
      <c r="T6" s="563">
        <f>J6*L6</f>
        <v/>
      </c>
      <c r="U6" s="557" t="n"/>
      <c r="V6" s="557" t="n"/>
      <c r="W6" s="563">
        <f>SUM(X6:AA6)</f>
        <v/>
      </c>
      <c r="X6" s="563" t="n">
        <v>45000</v>
      </c>
      <c r="Y6" s="567" t="n">
        <v>8000</v>
      </c>
      <c r="Z6" s="567" t="n">
        <v>85000</v>
      </c>
      <c r="AA6" s="568" t="n">
        <v>0</v>
      </c>
      <c r="AB6" s="557" t="n"/>
      <c r="AC6" s="557" t="n"/>
      <c r="AD6" s="557" t="n"/>
    </row>
    <row r="7">
      <c r="A7" s="561" t="inlineStr">
        <is>
          <t>Сентябрь</t>
        </is>
      </c>
      <c r="B7" s="556" t="n">
        <v>41</v>
      </c>
      <c r="C7" s="555" t="n">
        <v>0.35</v>
      </c>
      <c r="D7" s="556">
        <f>B7*C7</f>
        <v/>
      </c>
      <c r="E7" s="562" t="n">
        <v>9000</v>
      </c>
      <c r="F7" s="555" t="n">
        <v>0.75</v>
      </c>
      <c r="G7" s="556">
        <f>D7*F7</f>
        <v/>
      </c>
      <c r="H7" s="555" t="n">
        <v>0.4</v>
      </c>
      <c r="I7" s="556">
        <f>G7*H7</f>
        <v/>
      </c>
      <c r="J7" s="556">
        <f>I7*N7</f>
        <v/>
      </c>
      <c r="K7" s="563">
        <f>IFERROR(T7/I7,0)</f>
        <v/>
      </c>
      <c r="L7" s="563" t="n">
        <v>180000</v>
      </c>
      <c r="M7" s="564" t="n"/>
      <c r="N7" s="565" t="n">
        <v>1</v>
      </c>
      <c r="O7" s="566" t="n"/>
      <c r="P7" s="566" t="n"/>
      <c r="Q7" s="566" t="n"/>
      <c r="R7" s="560" t="n"/>
      <c r="S7" s="557" t="n"/>
      <c r="T7" s="563">
        <f>J7*L7</f>
        <v/>
      </c>
      <c r="U7" s="557" t="n"/>
      <c r="V7" s="557" t="n"/>
      <c r="W7" s="563">
        <f>SUM(X7:AA7)</f>
        <v/>
      </c>
      <c r="X7" s="563" t="n">
        <v>45000</v>
      </c>
      <c r="Y7" s="567" t="n">
        <v>8000</v>
      </c>
      <c r="Z7" s="567" t="n">
        <v>90000</v>
      </c>
      <c r="AA7" s="568" t="n">
        <v>0</v>
      </c>
      <c r="AB7" s="557" t="n"/>
      <c r="AC7" s="557" t="n"/>
      <c r="AD7" s="557" t="n"/>
    </row>
    <row r="8">
      <c r="A8" s="561" t="inlineStr">
        <is>
          <t>Октябрь</t>
        </is>
      </c>
      <c r="B8" s="556" t="n">
        <v>44</v>
      </c>
      <c r="C8" s="555" t="n">
        <v>0.35</v>
      </c>
      <c r="D8" s="556">
        <f>B8*C8</f>
        <v/>
      </c>
      <c r="E8" s="562" t="n">
        <v>9000</v>
      </c>
      <c r="F8" s="555" t="n">
        <v>0.75</v>
      </c>
      <c r="G8" s="556">
        <f>D8*F8</f>
        <v/>
      </c>
      <c r="H8" s="555" t="n">
        <v>0.4</v>
      </c>
      <c r="I8" s="556">
        <f>G8*H8</f>
        <v/>
      </c>
      <c r="J8" s="556">
        <f>I8*N8</f>
        <v/>
      </c>
      <c r="K8" s="563">
        <f>IFERROR(T8/I8,0)</f>
        <v/>
      </c>
      <c r="L8" s="563" t="n">
        <v>180000</v>
      </c>
      <c r="M8" s="564" t="n"/>
      <c r="N8" s="565" t="n">
        <v>1</v>
      </c>
      <c r="O8" s="566" t="n"/>
      <c r="P8" s="566" t="n"/>
      <c r="Q8" s="566" t="n"/>
      <c r="R8" s="560" t="n"/>
      <c r="S8" s="557" t="n"/>
      <c r="T8" s="563">
        <f>J8*L8</f>
        <v/>
      </c>
      <c r="U8" s="557" t="n"/>
      <c r="V8" s="557" t="n"/>
      <c r="W8" s="563">
        <f>SUM(X8:AA8)</f>
        <v/>
      </c>
      <c r="X8" s="563" t="n">
        <v>45000</v>
      </c>
      <c r="Y8" s="567" t="n">
        <v>8000</v>
      </c>
      <c r="Z8" s="567" t="n">
        <v>95000</v>
      </c>
      <c r="AA8" s="569" t="n">
        <v>0</v>
      </c>
      <c r="AB8" s="557" t="n"/>
      <c r="AC8" s="557" t="n"/>
      <c r="AD8" s="557" t="n"/>
    </row>
    <row r="9">
      <c r="A9" s="561" t="inlineStr">
        <is>
          <t>Ноябрь</t>
        </is>
      </c>
      <c r="B9" s="556" t="n">
        <v>47</v>
      </c>
      <c r="C9" s="555" t="n">
        <v>0.35</v>
      </c>
      <c r="D9" s="556">
        <f>B9*C9</f>
        <v/>
      </c>
      <c r="E9" s="562" t="n">
        <v>9000</v>
      </c>
      <c r="F9" s="555" t="n">
        <v>0.75</v>
      </c>
      <c r="G9" s="556">
        <f>D9*F9</f>
        <v/>
      </c>
      <c r="H9" s="555" t="n">
        <v>0.4</v>
      </c>
      <c r="I9" s="556">
        <f>G9*H9</f>
        <v/>
      </c>
      <c r="J9" s="556">
        <f>I9*N9</f>
        <v/>
      </c>
      <c r="K9" s="563">
        <f>IFERROR(T9/I9,0)</f>
        <v/>
      </c>
      <c r="L9" s="563" t="n">
        <v>180000</v>
      </c>
      <c r="M9" s="564" t="n"/>
      <c r="N9" s="565" t="n">
        <v>1</v>
      </c>
      <c r="O9" s="566" t="n"/>
      <c r="P9" s="566" t="n"/>
      <c r="Q9" s="566" t="n"/>
      <c r="R9" s="560" t="n"/>
      <c r="S9" s="557" t="n"/>
      <c r="T9" s="563">
        <f>J9*L9</f>
        <v/>
      </c>
      <c r="U9" s="557" t="n"/>
      <c r="V9" s="557" t="n"/>
      <c r="W9" s="563">
        <f>SUM(X9:AA9)</f>
        <v/>
      </c>
      <c r="X9" s="563" t="n">
        <v>45000</v>
      </c>
      <c r="Y9" s="567" t="n">
        <v>8000</v>
      </c>
      <c r="Z9" s="567" t="n">
        <v>100000</v>
      </c>
      <c r="AA9" s="569" t="n">
        <v>0</v>
      </c>
      <c r="AB9" s="557" t="n"/>
      <c r="AC9" s="557" t="n"/>
      <c r="AD9" s="557" t="n"/>
    </row>
    <row r="10">
      <c r="A10" s="561" t="inlineStr">
        <is>
          <t>Декабрь</t>
        </is>
      </c>
      <c r="B10" s="556" t="n">
        <v>50</v>
      </c>
      <c r="C10" s="555" t="n">
        <v>0.35</v>
      </c>
      <c r="D10" s="556">
        <f>B10*C10</f>
        <v/>
      </c>
      <c r="E10" s="562" t="n">
        <v>9000</v>
      </c>
      <c r="F10" s="555" t="n">
        <v>0.75</v>
      </c>
      <c r="G10" s="556">
        <f>D10*F10</f>
        <v/>
      </c>
      <c r="H10" s="555" t="n">
        <v>0.4</v>
      </c>
      <c r="I10" s="556">
        <f>G10*H10</f>
        <v/>
      </c>
      <c r="J10" s="556">
        <f>I10*N10</f>
        <v/>
      </c>
      <c r="K10" s="563">
        <f>IFERROR(T10/I10,0)</f>
        <v/>
      </c>
      <c r="L10" s="563" t="n">
        <v>180000</v>
      </c>
      <c r="M10" s="564" t="n"/>
      <c r="N10" s="565" t="n">
        <v>1</v>
      </c>
      <c r="O10" s="566" t="n"/>
      <c r="P10" s="566" t="n"/>
      <c r="Q10" s="566" t="n"/>
      <c r="R10" s="560" t="n"/>
      <c r="S10" s="557" t="n"/>
      <c r="T10" s="563">
        <f>J10*L10</f>
        <v/>
      </c>
      <c r="U10" s="557" t="n"/>
      <c r="V10" s="557" t="n"/>
      <c r="W10" s="563">
        <f>SUM(X10:AA10)</f>
        <v/>
      </c>
      <c r="X10" s="563" t="n">
        <v>45000</v>
      </c>
      <c r="Y10" s="567" t="n">
        <v>8000</v>
      </c>
      <c r="Z10" s="567" t="n">
        <v>105000</v>
      </c>
      <c r="AA10" s="569" t="n">
        <v>0</v>
      </c>
      <c r="AB10" s="557" t="n"/>
      <c r="AC10" s="557" t="n"/>
      <c r="AD10" s="557" t="n"/>
    </row>
    <row r="11">
      <c r="A11" s="570" t="inlineStr">
        <is>
          <t>ИТОГО:</t>
        </is>
      </c>
      <c r="B11" s="571">
        <f>SUM(B5:B10)</f>
        <v/>
      </c>
      <c r="C11" s="572" t="n">
        <v>0.4</v>
      </c>
      <c r="D11" s="571">
        <f>B11*C11</f>
        <v/>
      </c>
      <c r="E11" s="562" t="n">
        <v>5500</v>
      </c>
      <c r="F11" s="572" t="n">
        <v>0.82</v>
      </c>
      <c r="G11" s="571">
        <f>D11*F11</f>
        <v/>
      </c>
      <c r="H11" s="572" t="n">
        <v>0.3</v>
      </c>
      <c r="I11" s="571">
        <f>G11*H11</f>
        <v/>
      </c>
      <c r="J11" s="571">
        <f>I11*N11</f>
        <v/>
      </c>
      <c r="K11" s="563">
        <f>IFERROR(T11/I11,0)</f>
        <v/>
      </c>
      <c r="L11" s="563" t="n">
        <v>180000</v>
      </c>
      <c r="M11" s="562" t="n">
        <v>438520</v>
      </c>
      <c r="N11" s="573" t="n">
        <v>1</v>
      </c>
      <c r="O11" s="574">
        <f>IFERROR(W11/J11,"")</f>
        <v/>
      </c>
      <c r="P11" s="574">
        <f>IFERROR(W11/B11,0)</f>
        <v/>
      </c>
      <c r="Q11" s="574">
        <f>IFERROR(W11/D11,0)</f>
        <v/>
      </c>
      <c r="R11" s="575">
        <f>IFERROR(T11/B11,0)</f>
        <v/>
      </c>
      <c r="S11" s="563">
        <f>T11-W11</f>
        <v/>
      </c>
      <c r="T11" s="576">
        <f>J11*L11</f>
        <v/>
      </c>
      <c r="U11" s="577" t="inlineStr">
        <is>
          <t>пример выручки</t>
        </is>
      </c>
      <c r="V11" s="557" t="n"/>
      <c r="W11" s="575">
        <f>SUM(W5:W10)</f>
        <v/>
      </c>
      <c r="X11" s="575">
        <f>SUM(X5:X10)</f>
        <v/>
      </c>
      <c r="Y11" s="575">
        <f>SUM(Y5:Y10)</f>
        <v/>
      </c>
      <c r="Z11" s="575">
        <f>SUM(Z5:Z10)</f>
        <v/>
      </c>
      <c r="AA11" s="575">
        <f>SUM(AA5:AA10)</f>
        <v/>
      </c>
      <c r="AB11" s="575">
        <f>SUM(AB5:AB10)</f>
        <v/>
      </c>
      <c r="AC11" s="575">
        <f>SUM(AC5:AC10)</f>
        <v/>
      </c>
      <c r="AD11" s="575">
        <f>SUM(AD5:AD10)</f>
        <v/>
      </c>
    </row>
    <row r="12" ht="15" customHeight="1" s="414">
      <c r="A12" s="40" t="n"/>
      <c r="B12" s="20" t="n"/>
      <c r="C12" s="20" t="n"/>
      <c r="D12" s="20" t="n"/>
      <c r="E12" s="20" t="n"/>
      <c r="F12" s="20" t="n"/>
      <c r="G12" s="20" t="n"/>
      <c r="H12" s="41" t="n"/>
      <c r="I12" s="20" t="n"/>
      <c r="J12" s="20" t="n"/>
      <c r="K12" s="20" t="n"/>
      <c r="L12" s="20" t="n"/>
      <c r="M12" s="20" t="n"/>
      <c r="N12" s="20" t="n"/>
      <c r="O12" s="20" t="n"/>
      <c r="P12" s="20" t="n"/>
      <c r="Q12" s="20" t="n"/>
      <c r="R12" s="20" t="n"/>
      <c r="S12" s="20" t="n"/>
      <c r="T12" s="27" t="n"/>
      <c r="U12" s="20" t="n"/>
      <c r="V12" s="24" t="n"/>
      <c r="W12" s="24" t="n"/>
      <c r="X12" s="20" t="n"/>
      <c r="Y12" s="20" t="n"/>
      <c r="Z12" s="20" t="n"/>
      <c r="AA12" s="20" t="n"/>
      <c r="AB12" s="20" t="n"/>
      <c r="AC12" s="20" t="n"/>
      <c r="AD12" s="20" t="n"/>
    </row>
    <row r="13">
      <c r="A13" s="859" t="n"/>
      <c r="B13" s="859" t="n"/>
      <c r="C13" s="859" t="n"/>
      <c r="D13" s="859" t="n"/>
      <c r="E13" s="859" t="n"/>
      <c r="F13" s="859" t="n"/>
      <c r="G13" s="859" t="n"/>
      <c r="H13" s="859" t="n"/>
      <c r="I13" s="859" t="n"/>
      <c r="J13" s="859" t="n"/>
      <c r="K13" s="859" t="n"/>
      <c r="L13" s="859" t="n"/>
      <c r="M13" s="859" t="n"/>
      <c r="N13" s="859" t="n"/>
      <c r="O13" s="859" t="n"/>
      <c r="P13" s="859" t="n"/>
      <c r="Q13" s="859" t="n"/>
      <c r="R13" s="859" t="n"/>
      <c r="S13" s="859" t="n"/>
      <c r="T13" s="859" t="n"/>
      <c r="U13" s="859" t="n"/>
      <c r="V13" s="859" t="n"/>
      <c r="W13" s="859" t="n"/>
      <c r="X13" s="859" t="n"/>
      <c r="Y13" s="859" t="n"/>
      <c r="Z13" s="859" t="n"/>
      <c r="AA13" s="859" t="n"/>
      <c r="AB13" s="859" t="n"/>
      <c r="AC13" s="859" t="n"/>
      <c r="AD13" s="859" t="n"/>
    </row>
    <row r="14">
      <c r="A14" s="859" t="n"/>
      <c r="B14" s="859" t="n"/>
      <c r="C14" s="859" t="n"/>
      <c r="D14" s="859" t="n"/>
      <c r="E14" s="859" t="n"/>
      <c r="F14" s="859" t="n"/>
      <c r="G14" s="859" t="n"/>
      <c r="H14" s="859" t="n"/>
      <c r="I14" s="859" t="n"/>
      <c r="J14" s="859" t="n"/>
      <c r="K14" s="859" t="n"/>
      <c r="L14" s="859" t="n"/>
      <c r="M14" s="859" t="n"/>
      <c r="N14" s="859" t="n"/>
      <c r="O14" s="859" t="n"/>
      <c r="P14" s="859" t="n"/>
      <c r="Q14" s="859" t="n"/>
      <c r="R14" s="859" t="n"/>
      <c r="S14" s="859" t="n"/>
      <c r="T14" s="859" t="n"/>
      <c r="U14" s="859" t="n"/>
      <c r="V14" s="859" t="n"/>
      <c r="W14" s="859" t="n"/>
      <c r="X14" s="859" t="n"/>
      <c r="Y14" s="859" t="n"/>
      <c r="Z14" s="859" t="n"/>
      <c r="AA14" s="859" t="n"/>
      <c r="AB14" s="859" t="n"/>
      <c r="AC14" s="859" t="n"/>
      <c r="AD14" s="859" t="n"/>
    </row>
    <row r="15">
      <c r="A15" s="859" t="n"/>
      <c r="B15" s="859" t="n"/>
      <c r="C15" s="859" t="n"/>
      <c r="D15" s="859" t="n"/>
      <c r="E15" s="859" t="n"/>
      <c r="F15" s="859" t="n"/>
      <c r="G15" s="859" t="n"/>
      <c r="H15" s="859" t="n"/>
      <c r="I15" s="859" t="n"/>
      <c r="J15" s="859" t="n"/>
      <c r="K15" s="859" t="n"/>
      <c r="L15" s="859" t="n"/>
      <c r="M15" s="859" t="n"/>
      <c r="N15" s="859" t="n"/>
      <c r="O15" s="859" t="n"/>
      <c r="P15" s="859" t="n"/>
      <c r="Q15" s="859" t="n"/>
      <c r="R15" s="859" t="n"/>
      <c r="S15" s="859" t="n"/>
      <c r="T15" s="859" t="n"/>
      <c r="U15" s="859" t="n"/>
      <c r="V15" s="859" t="n"/>
      <c r="W15" s="859" t="n"/>
      <c r="X15" s="859" t="n"/>
      <c r="Y15" s="859" t="n"/>
      <c r="Z15" s="859" t="n"/>
      <c r="AA15" s="859" t="n"/>
      <c r="AB15" s="859" t="n"/>
      <c r="AC15" s="859" t="n"/>
      <c r="AD15" s="859" t="n"/>
    </row>
    <row r="16">
      <c r="A16" s="859" t="n"/>
      <c r="B16" s="859" t="n"/>
      <c r="C16" s="859" t="n"/>
      <c r="D16" s="859" t="n"/>
      <c r="E16" s="859" t="n"/>
      <c r="F16" s="859" t="n"/>
      <c r="G16" s="859" t="n"/>
      <c r="H16" s="859" t="n"/>
      <c r="I16" s="859" t="n"/>
      <c r="J16" s="859" t="n"/>
      <c r="K16" s="859" t="n"/>
      <c r="L16" s="859" t="n"/>
      <c r="M16" s="859" t="n"/>
      <c r="N16" s="859" t="n"/>
      <c r="O16" s="859" t="n"/>
      <c r="P16" s="859" t="n"/>
      <c r="Q16" s="859" t="n"/>
      <c r="R16" s="859" t="n"/>
      <c r="S16" s="859" t="n"/>
      <c r="T16" s="859" t="n"/>
      <c r="U16" s="859" t="n"/>
      <c r="V16" s="859" t="n"/>
      <c r="W16" s="859" t="n"/>
      <c r="X16" s="859" t="n"/>
      <c r="Y16" s="859" t="n"/>
      <c r="Z16" s="859" t="n"/>
      <c r="AA16" s="859" t="n"/>
      <c r="AB16" s="859" t="n"/>
      <c r="AC16" s="859" t="n"/>
      <c r="AD16" s="859" t="n"/>
    </row>
    <row r="17">
      <c r="A17" s="859" t="n"/>
      <c r="B17" s="859" t="n"/>
      <c r="C17" s="859" t="n"/>
      <c r="D17" s="859" t="n"/>
      <c r="E17" s="859" t="n"/>
      <c r="F17" s="859" t="n"/>
      <c r="G17" s="859" t="n"/>
      <c r="H17" s="859" t="n"/>
      <c r="I17" s="859" t="n"/>
      <c r="J17" s="859" t="n"/>
      <c r="K17" s="859" t="n"/>
      <c r="L17" s="859" t="n"/>
      <c r="M17" s="859" t="n"/>
      <c r="N17" s="859" t="n"/>
      <c r="O17" s="859" t="n"/>
      <c r="P17" s="859" t="n"/>
      <c r="Q17" s="859" t="n"/>
      <c r="R17" s="859" t="n"/>
      <c r="S17" s="859" t="n"/>
      <c r="T17" s="859" t="n"/>
      <c r="U17" s="859" t="n"/>
      <c r="V17" s="859" t="n"/>
      <c r="W17" s="859" t="n"/>
      <c r="X17" s="859" t="n"/>
      <c r="Y17" s="859" t="n"/>
      <c r="Z17" s="859" t="n"/>
      <c r="AA17" s="859" t="n"/>
      <c r="AB17" s="859" t="n"/>
      <c r="AC17" s="859" t="n"/>
      <c r="AD17" s="859" t="n"/>
    </row>
  </sheetData>
  <mergeCells count="1">
    <mergeCell ref="C15:C17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FF8D6E63"/>
    <outlinePr summaryBelow="0" summaryRight="0"/>
    <pageSetUpPr/>
  </sheetPr>
  <dimension ref="A1:AD17"/>
  <sheetViews>
    <sheetView showGridLines="1" workbookViewId="0">
      <selection activeCell="A1" sqref="A1"/>
    </sheetView>
  </sheetViews>
  <sheetFormatPr baseColWidth="8" defaultColWidth="12.63" defaultRowHeight="15" customHeight="1" outlineLevelRow="1"/>
  <cols>
    <col width="10.13" customWidth="1" style="414" min="2" max="2"/>
    <col width="10.38" customWidth="1" style="414" min="3" max="3"/>
    <col width="9" customWidth="1" style="414" min="4" max="4"/>
    <col width="11.88" customWidth="1" style="414" min="5" max="5"/>
    <col width="9.75" customWidth="1" style="414" min="6" max="6"/>
    <col width="9" customWidth="1" style="414" min="7" max="7"/>
    <col width="13" customWidth="1" style="414" min="8" max="8"/>
    <col width="13.13" customWidth="1" style="414" min="12" max="12"/>
    <col width="14.75" customWidth="1" style="414" min="21" max="21"/>
    <col width="15" customWidth="1" style="414" min="26" max="26"/>
  </cols>
  <sheetData>
    <row r="1">
      <c r="A1" s="545" t="n">
        <v>2026</v>
      </c>
      <c r="B1" s="546" t="n"/>
      <c r="C1" s="546" t="n"/>
      <c r="D1" s="546" t="n"/>
      <c r="E1" s="546" t="n"/>
      <c r="F1" s="546" t="n"/>
      <c r="G1" s="546" t="n"/>
      <c r="H1" s="546" t="n"/>
      <c r="I1" s="546" t="n"/>
      <c r="J1" s="546" t="n"/>
      <c r="K1" s="546" t="n"/>
      <c r="L1" s="546" t="n"/>
      <c r="M1" s="546" t="n"/>
      <c r="N1" s="546" t="n"/>
      <c r="O1" s="546" t="n"/>
      <c r="P1" s="546" t="n"/>
      <c r="Q1" s="546" t="n"/>
      <c r="R1" s="546" t="n"/>
      <c r="S1" s="546" t="n"/>
      <c r="T1" s="546" t="n"/>
      <c r="U1" s="546" t="n"/>
      <c r="V1" s="546" t="n"/>
      <c r="W1" s="546" t="n"/>
      <c r="X1" s="546" t="n"/>
      <c r="Y1" s="546" t="n"/>
      <c r="Z1" s="546" t="n"/>
      <c r="AA1" s="546" t="n"/>
      <c r="AB1" s="546" t="n"/>
      <c r="AC1" s="546" t="n"/>
      <c r="AD1" s="546" t="n"/>
    </row>
    <row r="2" ht="45" customHeight="1" s="414">
      <c r="A2" s="547" t="n"/>
      <c r="B2" s="548" t="inlineStr">
        <is>
          <t>MQL, план</t>
        </is>
      </c>
      <c r="C2" s="548" t="inlineStr">
        <is>
          <t>MQL-&gt;SQL, план</t>
        </is>
      </c>
      <c r="D2" s="549" t="inlineStr">
        <is>
          <t>SQL, план</t>
        </is>
      </c>
      <c r="E2" s="550" t="inlineStr">
        <is>
          <t xml:space="preserve">CPL SQL план </t>
        </is>
      </c>
      <c r="F2" s="548" t="inlineStr">
        <is>
          <t>SQL-&gt;Встреча, план</t>
        </is>
      </c>
      <c r="G2" s="551" t="inlineStr">
        <is>
          <t>Встреча, план</t>
        </is>
      </c>
      <c r="H2" s="548" t="inlineStr">
        <is>
          <t>Встреча-&gt;покупка, план</t>
        </is>
      </c>
      <c r="I2" s="551" t="inlineStr">
        <is>
          <t>Количество покупателей, план</t>
        </is>
      </c>
      <c r="J2" s="551" t="inlineStr">
        <is>
          <t>Количество покупок, план</t>
        </is>
      </c>
      <c r="K2" s="551" t="inlineStr">
        <is>
          <t>Доход, план
с платящего пользователя Buyers</t>
        </is>
      </c>
      <c r="L2" s="548" t="inlineStr">
        <is>
          <t>Ср. чек, план</t>
        </is>
      </c>
      <c r="M2" s="551" t="inlineStr">
        <is>
          <t>Маржа с 1 сделки за 2025 г.</t>
        </is>
      </c>
      <c r="N2" s="552" t="inlineStr">
        <is>
          <t>Коэффициент повторных покупок (по данным из CRM = кол-во всех заказов/кол-во покупателей, за период))</t>
        </is>
      </c>
      <c r="O2" s="551" t="inlineStr">
        <is>
          <t>Стоимость заказа  (продажи)</t>
        </is>
      </c>
      <c r="P2" s="551" t="inlineStr">
        <is>
          <t>Стоимость заявки (RUR)</t>
        </is>
      </c>
      <c r="Q2" s="551" t="inlineStr">
        <is>
          <t>Стоимость квалифицированной заявки (RUR)</t>
        </is>
      </c>
      <c r="R2" s="551" t="inlineStr">
        <is>
          <t>Доход
с пользователя</t>
        </is>
      </c>
      <c r="S2" s="551" t="inlineStr">
        <is>
          <t>Прибыль</t>
        </is>
      </c>
      <c r="T2" s="551" t="inlineStr">
        <is>
          <t>Выручка</t>
        </is>
      </c>
      <c r="U2" s="551" t="inlineStr">
        <is>
          <t xml:space="preserve">План по выручке </t>
        </is>
      </c>
      <c r="V2" s="551" t="inlineStr">
        <is>
          <t xml:space="preserve">Валовая прибыль </t>
        </is>
      </c>
      <c r="W2" s="552" t="inlineStr">
        <is>
          <t>Всего расходов</t>
        </is>
      </c>
      <c r="X2" s="552" t="inlineStr">
        <is>
          <t>Фикс. расходы на зарплату, команду</t>
        </is>
      </c>
      <c r="Y2" s="552" t="inlineStr">
        <is>
          <t>Расходы на сервисы (RUR)</t>
        </is>
      </c>
      <c r="Z2" s="552" t="inlineStr">
        <is>
          <t>Расходы на привлечение (RUR)</t>
        </is>
      </c>
      <c r="AA2" s="552" t="inlineStr">
        <is>
          <t>Расходы на мероприятия (RUR)</t>
        </is>
      </c>
      <c r="AB2" s="552" t="inlineStr">
        <is>
          <t>Расходы на СМИ (RUR)</t>
        </is>
      </c>
      <c r="AC2" s="552" t="inlineStr">
        <is>
          <t>Расходы на полиграфию , мерч, подарки (RUR)</t>
        </is>
      </c>
      <c r="AD2" s="552" t="inlineStr">
        <is>
          <t>Расходы прочее(командировочные, обучение и т.д.)(RUR)</t>
        </is>
      </c>
    </row>
    <row r="3" ht="26.25" customHeight="1" s="414">
      <c r="A3" s="547" t="n"/>
      <c r="B3" s="553" t="inlineStr">
        <is>
          <t>MQL</t>
        </is>
      </c>
      <c r="C3" s="553" t="inlineStr">
        <is>
          <t>СR1</t>
        </is>
      </c>
      <c r="D3" s="553" t="inlineStr">
        <is>
          <t>SQL</t>
        </is>
      </c>
      <c r="E3" s="547" t="n"/>
      <c r="F3" s="553" t="inlineStr">
        <is>
          <t>CR2</t>
        </is>
      </c>
      <c r="G3" s="547" t="n"/>
      <c r="H3" s="553" t="inlineStr">
        <is>
          <t>CR3</t>
        </is>
      </c>
      <c r="I3" s="553" t="inlineStr">
        <is>
          <t xml:space="preserve"> Buyers</t>
        </is>
      </c>
      <c r="J3" s="553" t="inlineStr">
        <is>
          <t>Orders</t>
        </is>
      </c>
      <c r="K3" s="553" t="inlineStr">
        <is>
          <t>ARPPU</t>
        </is>
      </c>
      <c r="L3" s="553" t="inlineStr">
        <is>
          <t>AvPrice</t>
        </is>
      </c>
      <c r="M3" s="547" t="n"/>
      <c r="N3" s="553" t="inlineStr">
        <is>
          <t>Retention</t>
        </is>
      </c>
      <c r="O3" s="553" t="inlineStr">
        <is>
          <t>CPO</t>
        </is>
      </c>
      <c r="P3" s="553" t="inlineStr">
        <is>
          <t>CPMQL</t>
        </is>
      </c>
      <c r="Q3" s="553" t="inlineStr">
        <is>
          <t xml:space="preserve">CPSQL
</t>
        </is>
      </c>
      <c r="R3" s="553" t="inlineStr">
        <is>
          <t>ARPU</t>
        </is>
      </c>
      <c r="S3" s="553" t="inlineStr">
        <is>
          <t>Profit</t>
        </is>
      </c>
      <c r="T3" s="553" t="inlineStr">
        <is>
          <t>Revenue</t>
        </is>
      </c>
      <c r="U3" s="547" t="n"/>
      <c r="V3" s="553" t="inlineStr">
        <is>
          <t>Gross Profit</t>
        </is>
      </c>
      <c r="W3" s="553" t="inlineStr">
        <is>
          <t>Total Costs</t>
        </is>
      </c>
      <c r="X3" s="553" t="inlineStr">
        <is>
          <t>Fix Costs</t>
        </is>
      </c>
      <c r="Y3" s="553" t="inlineStr">
        <is>
          <t>Servises
Costs</t>
        </is>
      </c>
      <c r="Z3" s="553" t="inlineStr">
        <is>
          <t>Acquisition
Costs</t>
        </is>
      </c>
      <c r="AA3" s="553" t="inlineStr">
        <is>
          <t>Events
Cost</t>
        </is>
      </c>
      <c r="AB3" s="553" t="inlineStr">
        <is>
          <t>Media
Cost</t>
        </is>
      </c>
      <c r="AC3" s="553" t="inlineStr">
        <is>
          <t>Merch
Cost</t>
        </is>
      </c>
      <c r="AD3" s="553" t="inlineStr">
        <is>
          <t xml:space="preserve">Other </t>
        </is>
      </c>
    </row>
    <row r="4">
      <c r="A4" s="546" t="n"/>
      <c r="B4" s="554" t="n"/>
      <c r="C4" s="555" t="n">
        <v>0.4</v>
      </c>
      <c r="D4" s="556">
        <f>B4*C4</f>
        <v/>
      </c>
      <c r="E4" s="554" t="n"/>
      <c r="F4" s="554" t="n"/>
      <c r="G4" s="554" t="n"/>
      <c r="H4" s="554" t="n"/>
      <c r="I4" s="554" t="n"/>
      <c r="J4" s="554" t="n"/>
      <c r="K4" s="557" t="n"/>
      <c r="L4" s="557" t="n"/>
      <c r="M4" s="558" t="n"/>
      <c r="N4" s="559" t="n"/>
      <c r="O4" s="557" t="n"/>
      <c r="P4" s="560" t="n"/>
      <c r="Q4" s="560" t="n"/>
      <c r="R4" s="560" t="n"/>
      <c r="S4" s="557" t="n"/>
      <c r="T4" s="557" t="n"/>
      <c r="U4" s="557" t="n"/>
      <c r="V4" s="557" t="n"/>
      <c r="W4" s="557" t="n"/>
      <c r="X4" s="557" t="n"/>
      <c r="Y4" s="557" t="n"/>
      <c r="Z4" s="557" t="n"/>
      <c r="AA4" s="557" t="n"/>
      <c r="AB4" s="557" t="n"/>
      <c r="AC4" s="557" t="n"/>
      <c r="AD4" s="557" t="n"/>
    </row>
    <row r="5">
      <c r="A5" s="561" t="inlineStr">
        <is>
          <t>Июль</t>
        </is>
      </c>
      <c r="B5" s="556" t="n">
        <v>30</v>
      </c>
      <c r="C5" s="555" t="n">
        <v>0.35</v>
      </c>
      <c r="D5" s="556">
        <f>B5*C5</f>
        <v/>
      </c>
      <c r="E5" s="562" t="n">
        <v>9000</v>
      </c>
      <c r="F5" s="555" t="n">
        <v>0.75</v>
      </c>
      <c r="G5" s="556">
        <f>D5*F5</f>
        <v/>
      </c>
      <c r="H5" s="555" t="n">
        <v>0.4</v>
      </c>
      <c r="I5" s="556">
        <f>G5*H5</f>
        <v/>
      </c>
      <c r="J5" s="556">
        <f>I5*N5</f>
        <v/>
      </c>
      <c r="K5" s="563">
        <f>IFERROR(T5/I5,0)</f>
        <v/>
      </c>
      <c r="L5" s="563" t="n">
        <v>180000</v>
      </c>
      <c r="M5" s="564" t="n"/>
      <c r="N5" s="565" t="n">
        <v>1</v>
      </c>
      <c r="O5" s="566" t="n"/>
      <c r="P5" s="566" t="n"/>
      <c r="Q5" s="566" t="n"/>
      <c r="R5" s="560" t="n"/>
      <c r="S5" s="557" t="n"/>
      <c r="T5" s="563">
        <f>J5*L5</f>
        <v/>
      </c>
      <c r="U5" s="557" t="n"/>
      <c r="V5" s="557" t="n"/>
      <c r="W5" s="563">
        <f>SUM(X5:AA5)</f>
        <v/>
      </c>
      <c r="X5" s="563" t="n">
        <v>45000</v>
      </c>
      <c r="Y5" s="567" t="n">
        <v>8000</v>
      </c>
      <c r="Z5" s="567" t="n">
        <v>70000</v>
      </c>
      <c r="AA5" s="568" t="n">
        <v>0</v>
      </c>
      <c r="AB5" s="557" t="n"/>
      <c r="AC5" s="557" t="n"/>
      <c r="AD5" s="557" t="n"/>
    </row>
    <row r="6">
      <c r="A6" s="561" t="inlineStr">
        <is>
          <t>Август</t>
        </is>
      </c>
      <c r="B6" s="556" t="n">
        <v>33</v>
      </c>
      <c r="C6" s="555" t="n">
        <v>0.35</v>
      </c>
      <c r="D6" s="556">
        <f>B6*C6</f>
        <v/>
      </c>
      <c r="E6" s="562" t="n">
        <v>9000</v>
      </c>
      <c r="F6" s="555" t="n">
        <v>0.75</v>
      </c>
      <c r="G6" s="556">
        <f>D6*F6</f>
        <v/>
      </c>
      <c r="H6" s="555" t="n">
        <v>0.4</v>
      </c>
      <c r="I6" s="556">
        <f>G6*H6</f>
        <v/>
      </c>
      <c r="J6" s="556">
        <f>I6*N6</f>
        <v/>
      </c>
      <c r="K6" s="563">
        <f>IFERROR(T6/I6,0)</f>
        <v/>
      </c>
      <c r="L6" s="563" t="n">
        <v>180000</v>
      </c>
      <c r="M6" s="564" t="n"/>
      <c r="N6" s="565" t="n">
        <v>1</v>
      </c>
      <c r="O6" s="566" t="n"/>
      <c r="P6" s="566" t="n"/>
      <c r="Q6" s="566" t="n"/>
      <c r="R6" s="560" t="n"/>
      <c r="S6" s="557" t="n"/>
      <c r="T6" s="563">
        <f>J6*L6</f>
        <v/>
      </c>
      <c r="U6" s="557" t="n"/>
      <c r="V6" s="557" t="n"/>
      <c r="W6" s="563">
        <f>SUM(X6:AA6)</f>
        <v/>
      </c>
      <c r="X6" s="563" t="n">
        <v>45000</v>
      </c>
      <c r="Y6" s="567" t="n">
        <v>8000</v>
      </c>
      <c r="Z6" s="567" t="n">
        <v>75000</v>
      </c>
      <c r="AA6" s="568" t="n">
        <v>0</v>
      </c>
      <c r="AB6" s="557" t="n"/>
      <c r="AC6" s="557" t="n"/>
      <c r="AD6" s="557" t="n"/>
    </row>
    <row r="7">
      <c r="A7" s="561" t="inlineStr">
        <is>
          <t>Сентябрь</t>
        </is>
      </c>
      <c r="B7" s="556" t="n">
        <v>36</v>
      </c>
      <c r="C7" s="555" t="n">
        <v>0.35</v>
      </c>
      <c r="D7" s="556">
        <f>B7*C7</f>
        <v/>
      </c>
      <c r="E7" s="562" t="n">
        <v>9000</v>
      </c>
      <c r="F7" s="555" t="n">
        <v>0.75</v>
      </c>
      <c r="G7" s="556">
        <f>D7*F7</f>
        <v/>
      </c>
      <c r="H7" s="555" t="n">
        <v>0.4</v>
      </c>
      <c r="I7" s="556">
        <f>G7*H7</f>
        <v/>
      </c>
      <c r="J7" s="556">
        <f>I7*N7</f>
        <v/>
      </c>
      <c r="K7" s="563">
        <f>IFERROR(T7/I7,0)</f>
        <v/>
      </c>
      <c r="L7" s="563" t="n">
        <v>180000</v>
      </c>
      <c r="M7" s="564" t="n"/>
      <c r="N7" s="565" t="n">
        <v>1</v>
      </c>
      <c r="O7" s="566" t="n"/>
      <c r="P7" s="566" t="n"/>
      <c r="Q7" s="566" t="n"/>
      <c r="R7" s="560" t="n"/>
      <c r="S7" s="557" t="n"/>
      <c r="T7" s="563">
        <f>J7*L7</f>
        <v/>
      </c>
      <c r="U7" s="557" t="n"/>
      <c r="V7" s="557" t="n"/>
      <c r="W7" s="563">
        <f>SUM(X7:AA7)</f>
        <v/>
      </c>
      <c r="X7" s="563" t="n">
        <v>45000</v>
      </c>
      <c r="Y7" s="567" t="n">
        <v>8000</v>
      </c>
      <c r="Z7" s="567" t="n">
        <v>80000</v>
      </c>
      <c r="AA7" s="568" t="n">
        <v>0</v>
      </c>
      <c r="AB7" s="557" t="n"/>
      <c r="AC7" s="557" t="n"/>
      <c r="AD7" s="557" t="n"/>
    </row>
    <row r="8">
      <c r="A8" s="561" t="inlineStr">
        <is>
          <t>Октябрь</t>
        </is>
      </c>
      <c r="B8" s="556" t="n">
        <v>39</v>
      </c>
      <c r="C8" s="555" t="n">
        <v>0.35</v>
      </c>
      <c r="D8" s="556">
        <f>B8*C8</f>
        <v/>
      </c>
      <c r="E8" s="562" t="n">
        <v>9000</v>
      </c>
      <c r="F8" s="555" t="n">
        <v>0.75</v>
      </c>
      <c r="G8" s="556">
        <f>D8*F8</f>
        <v/>
      </c>
      <c r="H8" s="555" t="n">
        <v>0.4</v>
      </c>
      <c r="I8" s="556">
        <f>G8*H8</f>
        <v/>
      </c>
      <c r="J8" s="556">
        <f>I8*N8</f>
        <v/>
      </c>
      <c r="K8" s="563">
        <f>IFERROR(T8/I8,0)</f>
        <v/>
      </c>
      <c r="L8" s="563" t="n">
        <v>180000</v>
      </c>
      <c r="M8" s="564" t="n"/>
      <c r="N8" s="565" t="n">
        <v>1</v>
      </c>
      <c r="O8" s="566" t="n"/>
      <c r="P8" s="566" t="n"/>
      <c r="Q8" s="566" t="n"/>
      <c r="R8" s="560" t="n"/>
      <c r="S8" s="557" t="n"/>
      <c r="T8" s="563">
        <f>J8*L8</f>
        <v/>
      </c>
      <c r="U8" s="557" t="n"/>
      <c r="V8" s="557" t="n"/>
      <c r="W8" s="563">
        <f>SUM(X8:AA8)</f>
        <v/>
      </c>
      <c r="X8" s="563" t="n">
        <v>45000</v>
      </c>
      <c r="Y8" s="567" t="n">
        <v>8000</v>
      </c>
      <c r="Z8" s="567" t="n">
        <v>85000</v>
      </c>
      <c r="AA8" s="569" t="n">
        <v>0</v>
      </c>
      <c r="AB8" s="557" t="n"/>
      <c r="AC8" s="557" t="n"/>
      <c r="AD8" s="557" t="n"/>
    </row>
    <row r="9">
      <c r="A9" s="561" t="inlineStr">
        <is>
          <t>Ноябрь</t>
        </is>
      </c>
      <c r="B9" s="556" t="n">
        <v>42</v>
      </c>
      <c r="C9" s="555" t="n">
        <v>0.35</v>
      </c>
      <c r="D9" s="556">
        <f>B9*C9</f>
        <v/>
      </c>
      <c r="E9" s="562" t="n">
        <v>9000</v>
      </c>
      <c r="F9" s="555" t="n">
        <v>0.75</v>
      </c>
      <c r="G9" s="556">
        <f>D9*F9</f>
        <v/>
      </c>
      <c r="H9" s="555" t="n">
        <v>0.4</v>
      </c>
      <c r="I9" s="556">
        <f>G9*H9</f>
        <v/>
      </c>
      <c r="J9" s="556">
        <f>I9*N9</f>
        <v/>
      </c>
      <c r="K9" s="563">
        <f>IFERROR(T9/I9,0)</f>
        <v/>
      </c>
      <c r="L9" s="563" t="n">
        <v>180000</v>
      </c>
      <c r="M9" s="564" t="n"/>
      <c r="N9" s="565" t="n">
        <v>1</v>
      </c>
      <c r="O9" s="566" t="n"/>
      <c r="P9" s="566" t="n"/>
      <c r="Q9" s="566" t="n"/>
      <c r="R9" s="560" t="n"/>
      <c r="S9" s="557" t="n"/>
      <c r="T9" s="563">
        <f>J9*L9</f>
        <v/>
      </c>
      <c r="U9" s="557" t="n"/>
      <c r="V9" s="557" t="n"/>
      <c r="W9" s="563">
        <f>SUM(X9:AA9)</f>
        <v/>
      </c>
      <c r="X9" s="563" t="n">
        <v>45000</v>
      </c>
      <c r="Y9" s="567" t="n">
        <v>8000</v>
      </c>
      <c r="Z9" s="567" t="n">
        <v>90000</v>
      </c>
      <c r="AA9" s="569" t="n">
        <v>0</v>
      </c>
      <c r="AB9" s="557" t="n"/>
      <c r="AC9" s="557" t="n"/>
      <c r="AD9" s="557" t="n"/>
    </row>
    <row r="10">
      <c r="A10" s="561" t="inlineStr">
        <is>
          <t>Декабрь</t>
        </is>
      </c>
      <c r="B10" s="556" t="n">
        <v>45</v>
      </c>
      <c r="C10" s="555" t="n">
        <v>0.35</v>
      </c>
      <c r="D10" s="556">
        <f>B10*C10</f>
        <v/>
      </c>
      <c r="E10" s="562" t="n">
        <v>9000</v>
      </c>
      <c r="F10" s="555" t="n">
        <v>0.75</v>
      </c>
      <c r="G10" s="556">
        <f>D10*F10</f>
        <v/>
      </c>
      <c r="H10" s="555" t="n">
        <v>0.4</v>
      </c>
      <c r="I10" s="556">
        <f>G10*H10</f>
        <v/>
      </c>
      <c r="J10" s="556">
        <f>I10*N10</f>
        <v/>
      </c>
      <c r="K10" s="563">
        <f>IFERROR(T10/I10,0)</f>
        <v/>
      </c>
      <c r="L10" s="563" t="n">
        <v>180000</v>
      </c>
      <c r="M10" s="564" t="n"/>
      <c r="N10" s="565" t="n">
        <v>1</v>
      </c>
      <c r="O10" s="566" t="n"/>
      <c r="P10" s="566" t="n"/>
      <c r="Q10" s="566" t="n"/>
      <c r="R10" s="560" t="n"/>
      <c r="S10" s="557" t="n"/>
      <c r="T10" s="563">
        <f>J10*L10</f>
        <v/>
      </c>
      <c r="U10" s="557" t="n"/>
      <c r="V10" s="557" t="n"/>
      <c r="W10" s="563">
        <f>SUM(X10:AA10)</f>
        <v/>
      </c>
      <c r="X10" s="563" t="n">
        <v>45000</v>
      </c>
      <c r="Y10" s="567" t="n">
        <v>8000</v>
      </c>
      <c r="Z10" s="567" t="n">
        <v>95000</v>
      </c>
      <c r="AA10" s="569" t="n">
        <v>0</v>
      </c>
      <c r="AB10" s="557" t="n"/>
      <c r="AC10" s="557" t="n"/>
      <c r="AD10" s="557" t="n"/>
    </row>
    <row r="11">
      <c r="A11" s="570" t="inlineStr">
        <is>
          <t>ИТОГО:</t>
        </is>
      </c>
      <c r="B11" s="571">
        <f>SUM(B5:B10)</f>
        <v/>
      </c>
      <c r="C11" s="572" t="n">
        <v>0.4</v>
      </c>
      <c r="D11" s="571">
        <f>B11*C11</f>
        <v/>
      </c>
      <c r="E11" s="562" t="n">
        <v>5500</v>
      </c>
      <c r="F11" s="572" t="n">
        <v>0.82</v>
      </c>
      <c r="G11" s="571">
        <f>D11*F11</f>
        <v/>
      </c>
      <c r="H11" s="572" t="n">
        <v>0.3</v>
      </c>
      <c r="I11" s="571">
        <f>G11*H11</f>
        <v/>
      </c>
      <c r="J11" s="571">
        <f>I11*N11</f>
        <v/>
      </c>
      <c r="K11" s="563">
        <f>IFERROR(T11/I11,0)</f>
        <v/>
      </c>
      <c r="L11" s="563" t="n">
        <v>180000</v>
      </c>
      <c r="M11" s="562" t="n">
        <v>438520</v>
      </c>
      <c r="N11" s="573" t="n">
        <v>1</v>
      </c>
      <c r="O11" s="574">
        <f>IFERROR(W11/J11,"")</f>
        <v/>
      </c>
      <c r="P11" s="574">
        <f>IFERROR(W11/B11,0)</f>
        <v/>
      </c>
      <c r="Q11" s="574">
        <f>IFERROR(W11/D11,0)</f>
        <v/>
      </c>
      <c r="R11" s="575">
        <f>IFERROR(T11/B11,0)</f>
        <v/>
      </c>
      <c r="S11" s="563">
        <f>T11-W11</f>
        <v/>
      </c>
      <c r="T11" s="576">
        <f>J11*L11</f>
        <v/>
      </c>
      <c r="U11" s="577" t="inlineStr">
        <is>
          <t>пример выручки</t>
        </is>
      </c>
      <c r="V11" s="557" t="n"/>
      <c r="W11" s="575">
        <f>SUM(W5:W10)</f>
        <v/>
      </c>
      <c r="X11" s="575">
        <f>SUM(X5:X10)</f>
        <v/>
      </c>
      <c r="Y11" s="575">
        <f>SUM(Y5:Y10)</f>
        <v/>
      </c>
      <c r="Z11" s="575">
        <f>SUM(Z5:Z10)</f>
        <v/>
      </c>
      <c r="AA11" s="575">
        <f>SUM(AA5:AA10)</f>
        <v/>
      </c>
      <c r="AB11" s="575">
        <f>SUM(AB5:AB10)</f>
        <v/>
      </c>
      <c r="AC11" s="575">
        <f>SUM(AC5:AC10)</f>
        <v/>
      </c>
      <c r="AD11" s="575">
        <f>SUM(AD5:AD10)</f>
        <v/>
      </c>
    </row>
    <row r="12" ht="15" customHeight="1" s="414">
      <c r="A12" s="40" t="n"/>
      <c r="B12" s="20" t="n"/>
      <c r="C12" s="20" t="n"/>
      <c r="D12" s="20" t="n"/>
      <c r="E12" s="20" t="n"/>
      <c r="F12" s="20" t="n"/>
      <c r="G12" s="20" t="n"/>
      <c r="H12" s="41" t="n"/>
      <c r="I12" s="20" t="n"/>
      <c r="J12" s="20" t="n"/>
      <c r="K12" s="20" t="n"/>
      <c r="L12" s="20" t="n"/>
      <c r="M12" s="20" t="n"/>
      <c r="N12" s="20" t="n"/>
      <c r="O12" s="20" t="n"/>
      <c r="P12" s="20" t="n"/>
      <c r="Q12" s="20" t="n"/>
      <c r="R12" s="20" t="n"/>
      <c r="S12" s="20" t="n"/>
      <c r="T12" s="27" t="n"/>
      <c r="U12" s="20" t="n"/>
      <c r="V12" s="24" t="n"/>
      <c r="W12" s="24" t="n"/>
      <c r="X12" s="20" t="n"/>
      <c r="Y12" s="20" t="n"/>
      <c r="Z12" s="20" t="n"/>
      <c r="AA12" s="20" t="n"/>
      <c r="AB12" s="20" t="n"/>
      <c r="AC12" s="20" t="n"/>
      <c r="AD12" s="20" t="n"/>
    </row>
    <row r="13">
      <c r="A13" s="859" t="n"/>
      <c r="B13" s="859" t="n"/>
      <c r="C13" s="859" t="n"/>
      <c r="D13" s="859" t="n"/>
      <c r="E13" s="859" t="n"/>
      <c r="F13" s="859" t="n"/>
      <c r="G13" s="859" t="n"/>
      <c r="H13" s="859" t="n"/>
      <c r="I13" s="859" t="n"/>
      <c r="J13" s="859" t="n"/>
      <c r="K13" s="859" t="n"/>
      <c r="L13" s="859" t="n"/>
      <c r="M13" s="859" t="n"/>
      <c r="N13" s="859" t="n"/>
      <c r="O13" s="859" t="n"/>
      <c r="P13" s="859" t="n"/>
      <c r="Q13" s="859" t="n"/>
      <c r="R13" s="859" t="n"/>
      <c r="S13" s="859" t="n"/>
      <c r="T13" s="859" t="n"/>
      <c r="U13" s="859" t="n"/>
      <c r="V13" s="859" t="n"/>
      <c r="W13" s="859" t="n"/>
      <c r="X13" s="859" t="n"/>
      <c r="Y13" s="859" t="n"/>
      <c r="Z13" s="859" t="n"/>
      <c r="AA13" s="859" t="n"/>
      <c r="AB13" s="859" t="n"/>
      <c r="AC13" s="859" t="n"/>
      <c r="AD13" s="859" t="n"/>
    </row>
    <row r="14">
      <c r="A14" s="859" t="n"/>
      <c r="B14" s="859" t="n"/>
      <c r="C14" s="859" t="n"/>
      <c r="D14" s="859" t="n"/>
      <c r="E14" s="859" t="n"/>
      <c r="F14" s="859" t="n"/>
      <c r="G14" s="859" t="n"/>
      <c r="H14" s="859" t="n"/>
      <c r="I14" s="859" t="n"/>
      <c r="J14" s="859" t="n"/>
      <c r="K14" s="859" t="n"/>
      <c r="L14" s="859" t="n"/>
      <c r="M14" s="859" t="n"/>
      <c r="N14" s="859" t="n"/>
      <c r="O14" s="859" t="n"/>
      <c r="P14" s="859" t="n"/>
      <c r="Q14" s="859" t="n"/>
      <c r="R14" s="859" t="n"/>
      <c r="S14" s="859" t="n"/>
      <c r="T14" s="859" t="n"/>
      <c r="U14" s="859" t="n"/>
      <c r="V14" s="859" t="n"/>
      <c r="W14" s="859" t="n"/>
      <c r="X14" s="859" t="n"/>
      <c r="Y14" s="859" t="n"/>
      <c r="Z14" s="859" t="n"/>
      <c r="AA14" s="859" t="n"/>
      <c r="AB14" s="859" t="n"/>
      <c r="AC14" s="859" t="n"/>
      <c r="AD14" s="859" t="n"/>
    </row>
    <row r="15">
      <c r="A15" s="859" t="n"/>
      <c r="B15" s="859" t="n"/>
      <c r="C15" s="859" t="n"/>
      <c r="D15" s="859" t="n"/>
      <c r="E15" s="859" t="n"/>
      <c r="F15" s="859" t="n"/>
      <c r="G15" s="859" t="n"/>
      <c r="H15" s="859" t="n"/>
      <c r="I15" s="859" t="n"/>
      <c r="J15" s="859" t="n"/>
      <c r="K15" s="859" t="n"/>
      <c r="L15" s="859" t="n"/>
      <c r="M15" s="859" t="n"/>
      <c r="N15" s="859" t="n"/>
      <c r="O15" s="859" t="n"/>
      <c r="P15" s="859" t="n"/>
      <c r="Q15" s="859" t="n"/>
      <c r="R15" s="859" t="n"/>
      <c r="S15" s="859" t="n"/>
      <c r="T15" s="859" t="n"/>
      <c r="U15" s="859" t="n"/>
      <c r="V15" s="859" t="n"/>
      <c r="W15" s="859" t="n"/>
      <c r="X15" s="859" t="n"/>
      <c r="Y15" s="859" t="n"/>
      <c r="Z15" s="859" t="n"/>
      <c r="AA15" s="859" t="n"/>
      <c r="AB15" s="859" t="n"/>
      <c r="AC15" s="859" t="n"/>
      <c r="AD15" s="859" t="n"/>
    </row>
    <row r="16">
      <c r="A16" s="859" t="n"/>
      <c r="B16" s="859" t="n"/>
      <c r="C16" s="859" t="n"/>
      <c r="D16" s="859" t="n"/>
      <c r="E16" s="859" t="n"/>
      <c r="F16" s="859" t="n"/>
      <c r="G16" s="859" t="n"/>
      <c r="H16" s="859" t="n"/>
      <c r="I16" s="859" t="n"/>
      <c r="J16" s="859" t="n"/>
      <c r="K16" s="859" t="n"/>
      <c r="L16" s="859" t="n"/>
      <c r="M16" s="859" t="n"/>
      <c r="N16" s="859" t="n"/>
      <c r="O16" s="859" t="n"/>
      <c r="P16" s="859" t="n"/>
      <c r="Q16" s="859" t="n"/>
      <c r="R16" s="859" t="n"/>
      <c r="S16" s="859" t="n"/>
      <c r="T16" s="859" t="n"/>
      <c r="U16" s="859" t="n"/>
      <c r="V16" s="859" t="n"/>
      <c r="W16" s="859" t="n"/>
      <c r="X16" s="859" t="n"/>
      <c r="Y16" s="859" t="n"/>
      <c r="Z16" s="859" t="n"/>
      <c r="AA16" s="859" t="n"/>
      <c r="AB16" s="859" t="n"/>
      <c r="AC16" s="859" t="n"/>
      <c r="AD16" s="859" t="n"/>
    </row>
    <row r="17">
      <c r="A17" s="859" t="n"/>
      <c r="B17" s="859" t="n"/>
      <c r="C17" s="859" t="n"/>
      <c r="D17" s="859" t="n"/>
      <c r="E17" s="859" t="n"/>
      <c r="F17" s="859" t="n"/>
      <c r="G17" s="859" t="n"/>
      <c r="H17" s="859" t="n"/>
      <c r="I17" s="859" t="n"/>
      <c r="J17" s="859" t="n"/>
      <c r="K17" s="859" t="n"/>
      <c r="L17" s="859" t="n"/>
      <c r="M17" s="859" t="n"/>
      <c r="N17" s="859" t="n"/>
      <c r="O17" s="859" t="n"/>
      <c r="P17" s="859" t="n"/>
      <c r="Q17" s="859" t="n"/>
      <c r="R17" s="859" t="n"/>
      <c r="S17" s="859" t="n"/>
      <c r="T17" s="859" t="n"/>
      <c r="U17" s="859" t="n"/>
      <c r="V17" s="859" t="n"/>
      <c r="W17" s="859" t="n"/>
      <c r="X17" s="859" t="n"/>
      <c r="Y17" s="859" t="n"/>
      <c r="Z17" s="859" t="n"/>
      <c r="AA17" s="859" t="n"/>
      <c r="AB17" s="859" t="n"/>
      <c r="AC17" s="859" t="n"/>
      <c r="AD17" s="859" t="n"/>
    </row>
  </sheetData>
  <mergeCells count="1">
    <mergeCell ref="C15:C17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FF5C6BC0"/>
    <outlinePr summaryBelow="0" summaryRight="0"/>
    <pageSetUpPr/>
  </sheetPr>
  <dimension ref="A1:CQ71"/>
  <sheetViews>
    <sheetView showGridLines="1" workbookViewId="0">
      <selection activeCell="A1" sqref="A1"/>
    </sheetView>
  </sheetViews>
  <sheetFormatPr baseColWidth="8" defaultColWidth="12.63" defaultRowHeight="15" customHeight="1" outlineLevelRow="1"/>
  <cols>
    <col width="30" customWidth="1" style="414" min="1" max="1"/>
    <col width="11.38" customWidth="1" style="414" min="2" max="2"/>
    <col width="10.63" customWidth="1" style="414" min="3" max="3"/>
    <col width="10.25" customWidth="1" style="414" min="4" max="4"/>
    <col collapsed="1" width="13.13" customWidth="1" style="414" min="5" max="5"/>
    <col hidden="1" outlineLevel="1" width="14.63" customWidth="1" style="414" min="6" max="13"/>
    <col width="11.75" customWidth="1" style="414" min="14" max="14"/>
    <col width="12.75" customWidth="1" style="414" min="15" max="15"/>
    <col width="11.5" customWidth="1" style="414" min="16" max="16"/>
    <col collapsed="1" width="13" customWidth="1" style="414" min="17" max="17"/>
    <col hidden="1" outlineLevel="1" width="6.38" customWidth="1" style="414" min="18" max="23"/>
    <col hidden="1" outlineLevel="1" width="9.25" customWidth="1" style="414" min="24" max="24"/>
    <col hidden="1" outlineLevel="1" width="8.880000000000001" customWidth="1" style="414" min="25" max="26"/>
    <col hidden="1" outlineLevel="1" width="10.13" customWidth="1" style="414" min="27" max="27"/>
    <col width="12.75" customWidth="1" style="414" min="28" max="28"/>
    <col width="11.5" customWidth="1" style="414" min="29" max="29"/>
    <col width="12.88" customWidth="1" style="414" min="30" max="30"/>
    <col collapsed="1" width="12.38" customWidth="1" style="414" min="31" max="31"/>
    <col hidden="1" outlineLevel="1" width="6.38" customWidth="1" style="414" min="32" max="41"/>
    <col width="12.38" customWidth="1" style="414" min="42" max="42"/>
    <col width="12.13" customWidth="1" style="414" min="44" max="44"/>
    <col width="13.5" customWidth="1" style="414" min="45" max="45"/>
    <col outlineLevel="1" width="6.38" customWidth="1" style="414" min="46" max="57"/>
    <col width="13.25" customWidth="1" style="414" min="58" max="58"/>
    <col width="12" customWidth="1" style="414" min="59" max="59"/>
    <col width="12.25" customWidth="1" style="414" min="60" max="60"/>
    <col collapsed="1" width="11.5" customWidth="1" style="414" min="61" max="61"/>
    <col hidden="1" outlineLevel="1" width="6.38" customWidth="1" style="414" min="62" max="69"/>
    <col width="12.5" customWidth="1" style="414" min="70" max="70"/>
    <col width="13" customWidth="1" style="414" min="71" max="71"/>
    <col width="13.13" customWidth="1" style="414" min="72" max="72"/>
    <col collapsed="1" width="11.13" customWidth="1" style="414" min="73" max="73"/>
    <col hidden="1" outlineLevel="1" width="6.38" customWidth="1" style="414" min="74" max="81"/>
    <col width="10.63" customWidth="1" style="414" min="82" max="82"/>
    <col width="11.88" customWidth="1" style="414" min="83" max="83"/>
    <col width="10.5" customWidth="1" style="414" min="84" max="84"/>
    <col collapsed="1" width="10.88" customWidth="1" style="414" min="85" max="85"/>
    <col hidden="1" outlineLevel="1" width="6.38" customWidth="1" style="414" min="86" max="95"/>
  </cols>
  <sheetData>
    <row r="1" ht="1.5" customHeight="1" s="414">
      <c r="A1" s="448" t="n"/>
      <c r="B1" s="449" t="n"/>
      <c r="C1" s="450" t="n"/>
      <c r="D1" s="450" t="n"/>
      <c r="E1" s="451" t="n"/>
      <c r="F1" s="450" t="n"/>
      <c r="G1" s="450" t="n"/>
      <c r="H1" s="450" t="n"/>
      <c r="I1" s="450" t="n"/>
      <c r="J1" s="450" t="n"/>
      <c r="K1" s="450" t="n"/>
      <c r="L1" s="450" t="n"/>
      <c r="M1" s="450" t="n"/>
      <c r="N1" s="449" t="n"/>
      <c r="O1" s="450" t="n"/>
      <c r="P1" s="450" t="n"/>
      <c r="Q1" s="450" t="n"/>
      <c r="R1" s="450" t="n"/>
      <c r="S1" s="450" t="n"/>
      <c r="T1" s="450" t="n"/>
      <c r="U1" s="450" t="n"/>
      <c r="V1" s="450" t="n"/>
      <c r="W1" s="450" t="n"/>
      <c r="X1" s="450" t="n"/>
      <c r="Y1" s="450" t="n"/>
      <c r="Z1" s="450" t="n"/>
      <c r="AA1" s="451" t="n"/>
      <c r="AB1" s="449" t="n"/>
      <c r="AC1" s="450" t="n"/>
      <c r="AD1" s="450" t="n"/>
      <c r="AE1" s="450" t="n"/>
      <c r="AF1" s="450" t="n"/>
      <c r="AG1" s="450" t="n"/>
      <c r="AH1" s="450" t="n"/>
      <c r="AI1" s="450" t="n"/>
      <c r="AJ1" s="450" t="n"/>
      <c r="AK1" s="450" t="n"/>
      <c r="AL1" s="450" t="n"/>
      <c r="AM1" s="450" t="n"/>
      <c r="AN1" s="450" t="n"/>
      <c r="AO1" s="451" t="n"/>
      <c r="AP1" s="449" t="n"/>
      <c r="AQ1" s="450" t="n"/>
      <c r="AR1" s="450" t="n"/>
      <c r="AS1" s="450" t="n"/>
      <c r="AT1" s="450" t="n"/>
      <c r="AU1" s="450" t="n"/>
      <c r="AV1" s="450" t="n"/>
      <c r="AW1" s="450" t="n"/>
      <c r="AX1" s="450" t="n"/>
      <c r="AY1" s="450" t="n"/>
      <c r="AZ1" s="450" t="n"/>
      <c r="BA1" s="450" t="n"/>
      <c r="BB1" s="450" t="n"/>
      <c r="BC1" s="450" t="n"/>
      <c r="BD1" s="450" t="n"/>
      <c r="BE1" s="451" t="n"/>
      <c r="BF1" s="449" t="n"/>
      <c r="BG1" s="450" t="n"/>
      <c r="BH1" s="450" t="n"/>
      <c r="BI1" s="450" t="n"/>
      <c r="BJ1" s="450" t="n"/>
      <c r="BK1" s="450" t="n"/>
      <c r="BL1" s="450" t="n"/>
      <c r="BM1" s="450" t="n"/>
      <c r="BN1" s="450" t="n"/>
      <c r="BO1" s="450" t="n"/>
      <c r="BP1" s="450" t="n"/>
      <c r="BQ1" s="450" t="n"/>
      <c r="BR1" s="449" t="n"/>
      <c r="BS1" s="450" t="n"/>
      <c r="BT1" s="450" t="n"/>
      <c r="BU1" s="450" t="n"/>
      <c r="BV1" s="450" t="n"/>
      <c r="BW1" s="450" t="n"/>
      <c r="BX1" s="450" t="n"/>
      <c r="BY1" s="450" t="n"/>
      <c r="BZ1" s="450" t="n"/>
      <c r="CA1" s="450" t="n"/>
      <c r="CB1" s="450" t="n"/>
      <c r="CC1" s="823" t="n"/>
      <c r="CD1" s="841" t="n"/>
      <c r="CE1" s="823" t="n"/>
      <c r="CF1" s="823" t="n"/>
      <c r="CG1" s="823" t="n"/>
      <c r="CH1" s="824" t="n"/>
      <c r="CI1" s="824" t="n"/>
      <c r="CJ1" s="824" t="n"/>
      <c r="CK1" s="824" t="n"/>
      <c r="CL1" s="824" t="n"/>
      <c r="CM1" s="824" t="n"/>
      <c r="CN1" s="824" t="n"/>
      <c r="CO1" s="824" t="n"/>
      <c r="CP1" s="824" t="n"/>
      <c r="CQ1" s="825" t="n"/>
    </row>
    <row r="2" ht="24" customHeight="1" s="414">
      <c r="A2" s="48" t="n"/>
      <c r="B2" s="452" t="n">
        <v>2026</v>
      </c>
      <c r="C2" s="855" t="n"/>
      <c r="D2" s="855" t="n"/>
      <c r="E2" s="856" t="n"/>
      <c r="F2" s="452" t="inlineStr">
        <is>
          <t>3Q2025</t>
        </is>
      </c>
      <c r="G2" s="855" t="n"/>
      <c r="H2" s="855" t="n"/>
      <c r="I2" s="856" t="n"/>
      <c r="J2" s="452" t="inlineStr">
        <is>
          <t>4Q2025</t>
        </is>
      </c>
      <c r="K2" s="855" t="n"/>
      <c r="L2" s="855" t="n"/>
      <c r="M2" s="856" t="n"/>
      <c r="N2" s="452" t="inlineStr">
        <is>
          <t>Июль</t>
        </is>
      </c>
      <c r="O2" s="855" t="n"/>
      <c r="P2" s="855" t="n"/>
      <c r="Q2" s="855" t="n"/>
      <c r="R2" s="855" t="n"/>
      <c r="S2" s="855" t="n"/>
      <c r="T2" s="855" t="n"/>
      <c r="U2" s="855" t="n"/>
      <c r="V2" s="855" t="n"/>
      <c r="W2" s="855" t="n"/>
      <c r="X2" s="855" t="n"/>
      <c r="Y2" s="855" t="n"/>
      <c r="Z2" s="855" t="n"/>
      <c r="AA2" s="856" t="n"/>
      <c r="AB2" s="452" t="inlineStr">
        <is>
          <t>Август</t>
        </is>
      </c>
      <c r="AC2" s="855" t="n"/>
      <c r="AD2" s="855" t="n"/>
      <c r="AE2" s="855" t="n"/>
      <c r="AF2" s="855" t="n"/>
      <c r="AG2" s="855" t="n"/>
      <c r="AH2" s="855" t="n"/>
      <c r="AI2" s="855" t="n"/>
      <c r="AJ2" s="855" t="n"/>
      <c r="AK2" s="855" t="n"/>
      <c r="AL2" s="855" t="n"/>
      <c r="AM2" s="855" t="n"/>
      <c r="AN2" s="855" t="n"/>
      <c r="AO2" s="856" t="n"/>
      <c r="AP2" s="452" t="inlineStr">
        <is>
          <t>Сентябрь</t>
        </is>
      </c>
      <c r="AQ2" s="855" t="n"/>
      <c r="AR2" s="855" t="n"/>
      <c r="AS2" s="855" t="n"/>
      <c r="AT2" s="855" t="n"/>
      <c r="AU2" s="855" t="n"/>
      <c r="AV2" s="855" t="n"/>
      <c r="AW2" s="855" t="n"/>
      <c r="AX2" s="855" t="n"/>
      <c r="AY2" s="855" t="n"/>
      <c r="AZ2" s="855" t="n"/>
      <c r="BA2" s="855" t="n"/>
      <c r="BB2" s="855" t="n"/>
      <c r="BC2" s="855" t="n"/>
      <c r="BD2" s="855" t="n"/>
      <c r="BE2" s="856" t="n"/>
      <c r="BF2" s="452" t="inlineStr">
        <is>
          <t>Октябрь</t>
        </is>
      </c>
      <c r="BG2" s="855" t="n"/>
      <c r="BH2" s="855" t="n"/>
      <c r="BI2" s="855" t="n"/>
      <c r="BJ2" s="855" t="n"/>
      <c r="BK2" s="855" t="n"/>
      <c r="BL2" s="855" t="n"/>
      <c r="BM2" s="855" t="n"/>
      <c r="BN2" s="855" t="n"/>
      <c r="BO2" s="855" t="n"/>
      <c r="BP2" s="855" t="n"/>
      <c r="BQ2" s="856" t="n"/>
      <c r="BR2" s="452" t="inlineStr">
        <is>
          <t>Ноябрь</t>
        </is>
      </c>
      <c r="BS2" s="855" t="n"/>
      <c r="BT2" s="855" t="n"/>
      <c r="BU2" s="855" t="n"/>
      <c r="BV2" s="855" t="n"/>
      <c r="BW2" s="855" t="n"/>
      <c r="BX2" s="855" t="n"/>
      <c r="BY2" s="855" t="n"/>
      <c r="BZ2" s="855" t="n"/>
      <c r="CA2" s="855" t="n"/>
      <c r="CB2" s="855" t="n"/>
      <c r="CC2" s="856" t="n"/>
      <c r="CD2" s="415" t="inlineStr">
        <is>
          <t>Декабрь</t>
        </is>
      </c>
      <c r="CE2" s="859" t="n"/>
      <c r="CF2" s="859" t="n"/>
      <c r="CG2" s="859" t="n"/>
      <c r="CH2" s="859" t="n"/>
      <c r="CI2" s="859" t="n"/>
      <c r="CJ2" s="859" t="n"/>
      <c r="CK2" s="859" t="n"/>
      <c r="CL2" s="859" t="n"/>
      <c r="CM2" s="859" t="n"/>
      <c r="CN2" s="859" t="n"/>
      <c r="CO2" s="859" t="n"/>
      <c r="CP2" s="859" t="n"/>
      <c r="CQ2" s="857" t="n"/>
    </row>
    <row r="3" outlineLevel="1" s="414">
      <c r="A3" s="50" t="n"/>
      <c r="B3" s="455" t="inlineStr">
        <is>
          <t>Квота</t>
        </is>
      </c>
      <c r="C3" s="856" t="n"/>
      <c r="D3" s="456" t="inlineStr">
        <is>
          <t>Факт</t>
        </is>
      </c>
      <c r="E3" s="856" t="n"/>
      <c r="F3" s="455" t="inlineStr">
        <is>
          <t>Квота</t>
        </is>
      </c>
      <c r="G3" s="856" t="n"/>
      <c r="H3" s="456" t="inlineStr">
        <is>
          <t>Факт</t>
        </is>
      </c>
      <c r="I3" s="856" t="n"/>
      <c r="J3" s="455" t="inlineStr">
        <is>
          <t>Квота</t>
        </is>
      </c>
      <c r="K3" s="856" t="n"/>
      <c r="L3" s="456" t="inlineStr">
        <is>
          <t>Факт</t>
        </is>
      </c>
      <c r="M3" s="856" t="n"/>
      <c r="N3" s="455" t="inlineStr">
        <is>
          <t>Квота</t>
        </is>
      </c>
      <c r="O3" s="856" t="n"/>
      <c r="P3" s="456" t="inlineStr">
        <is>
          <t>Факт</t>
        </is>
      </c>
      <c r="Q3" s="856" t="n"/>
      <c r="R3" s="457" t="inlineStr">
        <is>
          <t>30.06 - 06.07</t>
        </is>
      </c>
      <c r="S3" s="856" t="n"/>
      <c r="T3" s="457" t="inlineStr">
        <is>
          <t>07.07 - 13.07</t>
        </is>
      </c>
      <c r="U3" s="856" t="n"/>
      <c r="V3" s="457" t="inlineStr">
        <is>
          <t>14.07 - 20.07</t>
        </is>
      </c>
      <c r="W3" s="856" t="n"/>
      <c r="X3" s="457" t="inlineStr">
        <is>
          <t>21.07 - 27.07</t>
        </is>
      </c>
      <c r="Y3" s="856" t="n"/>
      <c r="Z3" s="457" t="inlineStr">
        <is>
          <t>28.07 - 03.08</t>
        </is>
      </c>
      <c r="AA3" s="856" t="n"/>
      <c r="AB3" s="455" t="inlineStr">
        <is>
          <t>Квота</t>
        </is>
      </c>
      <c r="AC3" s="856" t="n"/>
      <c r="AD3" s="456" t="inlineStr">
        <is>
          <t>Факт</t>
        </is>
      </c>
      <c r="AE3" s="856" t="n"/>
      <c r="AF3" s="457" t="inlineStr">
        <is>
          <t>04.08 - 10.08</t>
        </is>
      </c>
      <c r="AG3" s="856" t="n"/>
      <c r="AH3" s="457" t="inlineStr">
        <is>
          <t>11.08 - 17.08</t>
        </is>
      </c>
      <c r="AI3" s="856" t="n"/>
      <c r="AJ3" s="457" t="inlineStr">
        <is>
          <t>18.08 - 24.08</t>
        </is>
      </c>
      <c r="AK3" s="856" t="n"/>
      <c r="AL3" s="457" t="inlineStr">
        <is>
          <t>25.08 - 31.08</t>
        </is>
      </c>
      <c r="AM3" s="856" t="n"/>
      <c r="AN3" s="457" t="inlineStr">
        <is>
          <t>26.08 - 31.08</t>
        </is>
      </c>
      <c r="AO3" s="856" t="n"/>
      <c r="AP3" s="455" t="inlineStr">
        <is>
          <t>Квота</t>
        </is>
      </c>
      <c r="AQ3" s="856" t="n"/>
      <c r="AR3" s="456" t="inlineStr">
        <is>
          <t>Факт</t>
        </is>
      </c>
      <c r="AS3" s="856" t="n"/>
      <c r="AT3" s="457" t="inlineStr">
        <is>
          <t>01-07.09</t>
        </is>
      </c>
      <c r="AU3" s="856" t="n"/>
      <c r="AV3" s="457" t="inlineStr">
        <is>
          <t>08.09 - 14.09</t>
        </is>
      </c>
      <c r="AW3" s="856" t="n"/>
      <c r="AX3" s="457" t="inlineStr">
        <is>
          <t>15.09 - 21.09</t>
        </is>
      </c>
      <c r="AY3" s="856" t="n"/>
      <c r="AZ3" s="457" t="inlineStr">
        <is>
          <t>22.09 - 28.09</t>
        </is>
      </c>
      <c r="BA3" s="856" t="n"/>
      <c r="BB3" s="457" t="inlineStr">
        <is>
          <t>29.09 - 05.10</t>
        </is>
      </c>
      <c r="BC3" s="856" t="n"/>
      <c r="BD3" s="459" t="n">
        <v>45930</v>
      </c>
      <c r="BE3" s="856" t="n"/>
      <c r="BF3" s="455" t="inlineStr">
        <is>
          <t>Квота</t>
        </is>
      </c>
      <c r="BG3" s="856" t="n"/>
      <c r="BH3" s="456" t="inlineStr">
        <is>
          <t>Факт</t>
        </is>
      </c>
      <c r="BI3" s="856" t="n"/>
      <c r="BJ3" s="457" t="inlineStr">
        <is>
          <t>06.10 - 12.10</t>
        </is>
      </c>
      <c r="BK3" s="856" t="n"/>
      <c r="BL3" s="457" t="inlineStr">
        <is>
          <t>13.10 - 19.10</t>
        </is>
      </c>
      <c r="BM3" s="856" t="n"/>
      <c r="BN3" s="457" t="inlineStr">
        <is>
          <t>20.10 - 26.10</t>
        </is>
      </c>
      <c r="BO3" s="856" t="n"/>
      <c r="BP3" s="457" t="inlineStr">
        <is>
          <t>27.10 - 02.11</t>
        </is>
      </c>
      <c r="BQ3" s="856" t="n"/>
      <c r="BR3" s="455" t="inlineStr">
        <is>
          <t>Квота</t>
        </is>
      </c>
      <c r="BS3" s="856" t="n"/>
      <c r="BT3" s="456" t="inlineStr">
        <is>
          <t>Факт</t>
        </is>
      </c>
      <c r="BU3" s="856" t="n"/>
      <c r="BV3" s="457" t="inlineStr">
        <is>
          <t>03.11 - 09.11</t>
        </is>
      </c>
      <c r="BW3" s="856" t="n"/>
      <c r="BX3" s="457" t="inlineStr">
        <is>
          <t>10.11 - 16.11</t>
        </is>
      </c>
      <c r="BY3" s="856" t="n"/>
      <c r="BZ3" s="457" t="inlineStr">
        <is>
          <t>17.11 - 23.11</t>
        </is>
      </c>
      <c r="CA3" s="856" t="n"/>
      <c r="CB3" s="457" t="inlineStr">
        <is>
          <t>24.11 - 30.11</t>
        </is>
      </c>
      <c r="CC3" s="856" t="n"/>
      <c r="CD3" s="51" t="inlineStr">
        <is>
          <t>Квота</t>
        </is>
      </c>
      <c r="CE3" s="859" t="n"/>
      <c r="CF3" s="418" t="inlineStr">
        <is>
          <t>Факт</t>
        </is>
      </c>
      <c r="CG3" s="857" t="n"/>
      <c r="CH3" s="421" t="inlineStr">
        <is>
          <t>01.12 - 07.12</t>
        </is>
      </c>
      <c r="CI3" s="857" t="n"/>
      <c r="CJ3" s="421" t="inlineStr">
        <is>
          <t>08.12 - 14.12</t>
        </is>
      </c>
      <c r="CK3" s="857" t="n"/>
      <c r="CL3" s="421" t="inlineStr">
        <is>
          <t>15.12 - 21.12</t>
        </is>
      </c>
      <c r="CM3" s="857" t="n"/>
      <c r="CN3" s="421" t="inlineStr">
        <is>
          <t>22.12 - 28.12</t>
        </is>
      </c>
      <c r="CO3" s="857" t="n"/>
      <c r="CP3" s="421" t="inlineStr">
        <is>
          <t>29.12 - 30.12</t>
        </is>
      </c>
      <c r="CQ3" s="857" t="n"/>
    </row>
    <row r="4" outlineLevel="1" s="414">
      <c r="A4" s="460" t="n"/>
      <c r="B4" s="461" t="inlineStr">
        <is>
          <t>MQL</t>
        </is>
      </c>
      <c r="C4" s="461" t="inlineStr">
        <is>
          <t>SQL</t>
        </is>
      </c>
      <c r="D4" s="461" t="inlineStr">
        <is>
          <t>MQL</t>
        </is>
      </c>
      <c r="E4" s="461" t="inlineStr">
        <is>
          <t>SQL</t>
        </is>
      </c>
      <c r="F4" s="461" t="inlineStr">
        <is>
          <t>MQL</t>
        </is>
      </c>
      <c r="G4" s="461" t="inlineStr">
        <is>
          <t>SQL</t>
        </is>
      </c>
      <c r="H4" s="461" t="inlineStr">
        <is>
          <t>MQL</t>
        </is>
      </c>
      <c r="I4" s="461" t="inlineStr">
        <is>
          <t>SQL</t>
        </is>
      </c>
      <c r="J4" s="461" t="inlineStr">
        <is>
          <t>MQL</t>
        </is>
      </c>
      <c r="K4" s="461" t="inlineStr">
        <is>
          <t>SQL</t>
        </is>
      </c>
      <c r="L4" s="461" t="inlineStr">
        <is>
          <t>MQL</t>
        </is>
      </c>
      <c r="M4" s="461" t="inlineStr">
        <is>
          <t>SQL</t>
        </is>
      </c>
      <c r="N4" s="463" t="inlineStr">
        <is>
          <t>MQL</t>
        </is>
      </c>
      <c r="O4" s="463" t="inlineStr">
        <is>
          <t>SQL</t>
        </is>
      </c>
      <c r="P4" s="462" t="inlineStr">
        <is>
          <t>MQL</t>
        </is>
      </c>
      <c r="Q4" s="462" t="inlineStr">
        <is>
          <t>SQL</t>
        </is>
      </c>
      <c r="R4" s="463" t="inlineStr">
        <is>
          <t>MQL</t>
        </is>
      </c>
      <c r="S4" s="463" t="inlineStr">
        <is>
          <t>SQL</t>
        </is>
      </c>
      <c r="T4" s="463" t="inlineStr">
        <is>
          <t>MQL</t>
        </is>
      </c>
      <c r="U4" s="463" t="inlineStr">
        <is>
          <t>SQL</t>
        </is>
      </c>
      <c r="V4" s="463" t="inlineStr">
        <is>
          <t>MQL</t>
        </is>
      </c>
      <c r="W4" s="463" t="inlineStr">
        <is>
          <t>SQL</t>
        </is>
      </c>
      <c r="X4" s="463" t="inlineStr">
        <is>
          <t>MQL</t>
        </is>
      </c>
      <c r="Y4" s="463" t="inlineStr">
        <is>
          <t>SQL</t>
        </is>
      </c>
      <c r="Z4" s="463" t="inlineStr">
        <is>
          <t>MQL</t>
        </is>
      </c>
      <c r="AA4" s="463" t="inlineStr">
        <is>
          <t>SQL</t>
        </is>
      </c>
      <c r="AB4" s="463" t="inlineStr">
        <is>
          <t>MQL</t>
        </is>
      </c>
      <c r="AC4" s="463" t="inlineStr">
        <is>
          <t>SQL</t>
        </is>
      </c>
      <c r="AD4" s="462" t="inlineStr">
        <is>
          <t>MQL</t>
        </is>
      </c>
      <c r="AE4" s="462" t="inlineStr">
        <is>
          <t>SQL</t>
        </is>
      </c>
      <c r="AF4" s="463" t="inlineStr">
        <is>
          <t>MQL</t>
        </is>
      </c>
      <c r="AG4" s="463" t="inlineStr">
        <is>
          <t>SQL</t>
        </is>
      </c>
      <c r="AH4" s="463" t="inlineStr">
        <is>
          <t>MQL</t>
        </is>
      </c>
      <c r="AI4" s="463" t="inlineStr">
        <is>
          <t>SQL</t>
        </is>
      </c>
      <c r="AJ4" s="463" t="inlineStr">
        <is>
          <t>MQL</t>
        </is>
      </c>
      <c r="AK4" s="463" t="inlineStr">
        <is>
          <t>SQL</t>
        </is>
      </c>
      <c r="AL4" s="463" t="inlineStr">
        <is>
          <t>MQL</t>
        </is>
      </c>
      <c r="AM4" s="463" t="inlineStr">
        <is>
          <t>SQL</t>
        </is>
      </c>
      <c r="AN4" s="463" t="inlineStr">
        <is>
          <t>MQL</t>
        </is>
      </c>
      <c r="AO4" s="463" t="inlineStr">
        <is>
          <t>SQL</t>
        </is>
      </c>
      <c r="AP4" s="463" t="inlineStr">
        <is>
          <t>MQL</t>
        </is>
      </c>
      <c r="AQ4" s="463" t="inlineStr">
        <is>
          <t>SQL</t>
        </is>
      </c>
      <c r="AR4" s="462" t="inlineStr">
        <is>
          <t>MQL</t>
        </is>
      </c>
      <c r="AS4" s="462" t="inlineStr">
        <is>
          <t>SQL</t>
        </is>
      </c>
      <c r="AT4" s="463" t="inlineStr">
        <is>
          <t>MQL</t>
        </is>
      </c>
      <c r="AU4" s="463" t="inlineStr">
        <is>
          <t>SQL</t>
        </is>
      </c>
      <c r="AV4" s="463" t="inlineStr">
        <is>
          <t>MQL</t>
        </is>
      </c>
      <c r="AW4" s="463" t="inlineStr">
        <is>
          <t>SQL</t>
        </is>
      </c>
      <c r="AX4" s="463" t="inlineStr">
        <is>
          <t>MQL</t>
        </is>
      </c>
      <c r="AY4" s="463" t="inlineStr">
        <is>
          <t>SQL</t>
        </is>
      </c>
      <c r="AZ4" s="463" t="inlineStr">
        <is>
          <t>MQL</t>
        </is>
      </c>
      <c r="BA4" s="463" t="inlineStr">
        <is>
          <t>SQL</t>
        </is>
      </c>
      <c r="BB4" s="463" t="inlineStr">
        <is>
          <t>MQL</t>
        </is>
      </c>
      <c r="BC4" s="463" t="inlineStr">
        <is>
          <t>SQL</t>
        </is>
      </c>
      <c r="BD4" s="463" t="inlineStr">
        <is>
          <t>MQL</t>
        </is>
      </c>
      <c r="BE4" s="463" t="inlineStr">
        <is>
          <t>SQL</t>
        </is>
      </c>
      <c r="BF4" s="463" t="inlineStr">
        <is>
          <t>MQL</t>
        </is>
      </c>
      <c r="BG4" s="463" t="inlineStr">
        <is>
          <t>SQL</t>
        </is>
      </c>
      <c r="BH4" s="462" t="inlineStr">
        <is>
          <t>MQL</t>
        </is>
      </c>
      <c r="BI4" s="462" t="inlineStr">
        <is>
          <t>SQL</t>
        </is>
      </c>
      <c r="BJ4" s="463" t="inlineStr">
        <is>
          <t>MQL</t>
        </is>
      </c>
      <c r="BK4" s="463" t="inlineStr">
        <is>
          <t>SQL</t>
        </is>
      </c>
      <c r="BL4" s="463" t="inlineStr">
        <is>
          <t>MQL</t>
        </is>
      </c>
      <c r="BM4" s="463" t="inlineStr">
        <is>
          <t>SQL</t>
        </is>
      </c>
      <c r="BN4" s="463" t="inlineStr">
        <is>
          <t>MQL</t>
        </is>
      </c>
      <c r="BO4" s="463" t="inlineStr">
        <is>
          <t>SQL</t>
        </is>
      </c>
      <c r="BP4" s="463" t="inlineStr">
        <is>
          <t>MQL</t>
        </is>
      </c>
      <c r="BQ4" s="463" t="inlineStr">
        <is>
          <t>SQL</t>
        </is>
      </c>
      <c r="BR4" s="463" t="inlineStr">
        <is>
          <t>MQL</t>
        </is>
      </c>
      <c r="BS4" s="463" t="inlineStr">
        <is>
          <t>SQL</t>
        </is>
      </c>
      <c r="BT4" s="462" t="inlineStr">
        <is>
          <t>MQL</t>
        </is>
      </c>
      <c r="BU4" s="462" t="inlineStr">
        <is>
          <t>SQL</t>
        </is>
      </c>
      <c r="BV4" s="463" t="inlineStr">
        <is>
          <t>MQL</t>
        </is>
      </c>
      <c r="BW4" s="463" t="inlineStr">
        <is>
          <t>SQL</t>
        </is>
      </c>
      <c r="BX4" s="463" t="inlineStr">
        <is>
          <t>MQL</t>
        </is>
      </c>
      <c r="BY4" s="463" t="inlineStr">
        <is>
          <t>SQL</t>
        </is>
      </c>
      <c r="BZ4" s="463" t="inlineStr">
        <is>
          <t>MQL</t>
        </is>
      </c>
      <c r="CA4" s="463" t="inlineStr">
        <is>
          <t>SQL</t>
        </is>
      </c>
      <c r="CB4" s="463" t="inlineStr">
        <is>
          <t>MQL</t>
        </is>
      </c>
      <c r="CC4" s="62" t="inlineStr">
        <is>
          <t>SQL</t>
        </is>
      </c>
      <c r="CD4" s="61" t="inlineStr">
        <is>
          <t>MQL</t>
        </is>
      </c>
      <c r="CE4" s="62" t="inlineStr">
        <is>
          <t>SQL</t>
        </is>
      </c>
      <c r="CF4" s="63" t="inlineStr">
        <is>
          <t>MQL</t>
        </is>
      </c>
      <c r="CG4" s="64" t="inlineStr">
        <is>
          <t>SQL</t>
        </is>
      </c>
      <c r="CH4" s="65" t="inlineStr">
        <is>
          <t>MQL</t>
        </is>
      </c>
      <c r="CI4" s="66" t="inlineStr">
        <is>
          <t>SQL</t>
        </is>
      </c>
      <c r="CJ4" s="65" t="inlineStr">
        <is>
          <t>MQL</t>
        </is>
      </c>
      <c r="CK4" s="66" t="inlineStr">
        <is>
          <t>SQL</t>
        </is>
      </c>
      <c r="CL4" s="65" t="inlineStr">
        <is>
          <t>MQL</t>
        </is>
      </c>
      <c r="CM4" s="66" t="inlineStr">
        <is>
          <t>SQL</t>
        </is>
      </c>
      <c r="CN4" s="65" t="inlineStr">
        <is>
          <t>MQL</t>
        </is>
      </c>
      <c r="CO4" s="66" t="inlineStr">
        <is>
          <t>SQL</t>
        </is>
      </c>
      <c r="CP4" s="65" t="inlineStr">
        <is>
          <t>MQL</t>
        </is>
      </c>
      <c r="CQ4" s="66" t="inlineStr">
        <is>
          <t>SQL</t>
        </is>
      </c>
    </row>
    <row r="5" outlineLevel="1" s="414">
      <c r="A5" s="464" t="inlineStr">
        <is>
          <t>Лиды</t>
        </is>
      </c>
      <c r="B5" s="465">
        <f>'Продукт 3'!B11</f>
        <v/>
      </c>
      <c r="C5" s="465">
        <f>'Продукт 3'!D11</f>
        <v/>
      </c>
      <c r="D5" s="465">
        <f>SUM(P5,AD5,AR5,BH5,BT5,CF5)</f>
        <v/>
      </c>
      <c r="E5" s="465">
        <f>SUM(Q5,AE5,AS5,BI5,BU5,CG5)</f>
        <v/>
      </c>
      <c r="F5" s="465">
        <f>'Продукт 2'!B6+'Продукт 2'!B7+'Продукт 2'!B8+'Продукт 3'!B6+'Продукт 3'!B7+'Продукт 3'!B8</f>
        <v/>
      </c>
      <c r="G5" s="465">
        <f>'Продукт 2'!D6+'Продукт 2'!D7+'Продукт 2'!D8</f>
        <v/>
      </c>
      <c r="H5" s="465">
        <f>AD5+AR5+BH5</f>
        <v/>
      </c>
      <c r="I5" s="465">
        <f>AE5+AS5+BI5</f>
        <v/>
      </c>
      <c r="J5" s="465">
        <f>'Продукт 2'!B8+'Продукт 2'!B9+'Продукт 2'!B10+'Продукт 3'!B8+'Продукт 3'!B9+'Продукт 3'!B10</f>
        <v/>
      </c>
      <c r="K5" s="465">
        <f>'Продукт 2'!D8+'Продукт 2'!D9+'Продукт 2'!D10+'Продукт 3'!D8+'Продукт 3'!D9+'Продукт 3'!D10</f>
        <v/>
      </c>
      <c r="L5" s="465">
        <f>BH5+BT5+CF5</f>
        <v/>
      </c>
      <c r="M5" s="465">
        <f>BI5+BU5+CG5</f>
        <v/>
      </c>
      <c r="N5" s="467">
        <f>SUM(N7:N20)</f>
        <v/>
      </c>
      <c r="O5" s="467">
        <f>SUM(O7:O20)</f>
        <v/>
      </c>
      <c r="P5" s="466">
        <f>SUM(P7:P20)</f>
        <v/>
      </c>
      <c r="Q5" s="466">
        <f>SUM(Q7:Q20)</f>
        <v/>
      </c>
      <c r="R5" s="467">
        <f>SUM(R7:R20)</f>
        <v/>
      </c>
      <c r="S5" s="467">
        <f>SUM(S7:S20)</f>
        <v/>
      </c>
      <c r="T5" s="467">
        <f>SUM(T7:T20)</f>
        <v/>
      </c>
      <c r="U5" s="467">
        <f>SUM(U7:U20)</f>
        <v/>
      </c>
      <c r="V5" s="467">
        <f>SUM(V7:V20)</f>
        <v/>
      </c>
      <c r="W5" s="467">
        <f>SUM(W7:W20)</f>
        <v/>
      </c>
      <c r="X5" s="467">
        <f>SUM(X7:X20)</f>
        <v/>
      </c>
      <c r="Y5" s="467">
        <f>SUM(Y7:Y20)</f>
        <v/>
      </c>
      <c r="Z5" s="467">
        <f>SUM(Z7:Z20)</f>
        <v/>
      </c>
      <c r="AA5" s="467">
        <f>SUM(AA7:AA20)</f>
        <v/>
      </c>
      <c r="AB5" s="467">
        <f>'Продукт 3'!B6</f>
        <v/>
      </c>
      <c r="AC5" s="467">
        <f>'Продукт 3'!D6</f>
        <v/>
      </c>
      <c r="AD5" s="466">
        <f>SUM(AD7:AD20)</f>
        <v/>
      </c>
      <c r="AE5" s="466">
        <f>SUM(AE7:AE20)</f>
        <v/>
      </c>
      <c r="AF5" s="467">
        <f>SUM(AF7:AF20)</f>
        <v/>
      </c>
      <c r="AG5" s="467">
        <f>SUM(AG7:AG20)</f>
        <v/>
      </c>
      <c r="AH5" s="467">
        <f>SUM(AH7:AH20)</f>
        <v/>
      </c>
      <c r="AI5" s="467">
        <f>SUM(AI7:AI20)</f>
        <v/>
      </c>
      <c r="AJ5" s="467">
        <f>SUM(AJ7:AJ20)</f>
        <v/>
      </c>
      <c r="AK5" s="467">
        <f>SUM(AK7:AK20)</f>
        <v/>
      </c>
      <c r="AL5" s="467">
        <f>SUM(AL7:AL20)</f>
        <v/>
      </c>
      <c r="AM5" s="467">
        <f>SUM(AM7:AM20)</f>
        <v/>
      </c>
      <c r="AN5" s="467">
        <f>SUM(AN7:AN20)</f>
        <v/>
      </c>
      <c r="AO5" s="467">
        <f>SUM(AO7:AO20)</f>
        <v/>
      </c>
      <c r="AP5" s="467">
        <f>'Продукт 2'!B7+'Продукт 3'!B7</f>
        <v/>
      </c>
      <c r="AQ5" s="467">
        <f>'Продукт 3'!D7</f>
        <v/>
      </c>
      <c r="AR5" s="466">
        <f>SUM(AR7:AR20)</f>
        <v/>
      </c>
      <c r="AS5" s="466">
        <f>SUM(AS7:AS20)</f>
        <v/>
      </c>
      <c r="AT5" s="467">
        <f>SUM(AT7:AT20)</f>
        <v/>
      </c>
      <c r="AU5" s="467">
        <f>SUM(AU7:AU20)</f>
        <v/>
      </c>
      <c r="AV5" s="467">
        <f>SUM(AV7:AV20)</f>
        <v/>
      </c>
      <c r="AW5" s="467">
        <f>SUM(AW7:AW20)</f>
        <v/>
      </c>
      <c r="AX5" s="467">
        <f>SUM(AX7:AX20)</f>
        <v/>
      </c>
      <c r="AY5" s="467">
        <f>SUM(AY7:AY20)</f>
        <v/>
      </c>
      <c r="AZ5" s="467">
        <f>SUM(AZ7:AZ20)</f>
        <v/>
      </c>
      <c r="BA5" s="467">
        <f>SUM(BA7:BA20)</f>
        <v/>
      </c>
      <c r="BB5" s="467">
        <f>SUM(BB7:BB20)</f>
        <v/>
      </c>
      <c r="BC5" s="467">
        <f>SUM(BC7:BC20)</f>
        <v/>
      </c>
      <c r="BD5" s="467">
        <f>SUM(BD7:BD20)</f>
        <v/>
      </c>
      <c r="BE5" s="467">
        <f>SUM(BE7:BE20)</f>
        <v/>
      </c>
      <c r="BF5" s="467">
        <f>'Продукт 2'!B8+'Продукт 3'!B8</f>
        <v/>
      </c>
      <c r="BG5" s="467">
        <f>'Продукт 2'!D8+'Продукт 3'!D8</f>
        <v/>
      </c>
      <c r="BH5" s="466">
        <f>SUM(BH7:BH20)</f>
        <v/>
      </c>
      <c r="BI5" s="466">
        <f>SUM(BI7:BI20)</f>
        <v/>
      </c>
      <c r="BJ5" s="467">
        <f>SUM(BJ7:BJ20)</f>
        <v/>
      </c>
      <c r="BK5" s="467">
        <f>SUM(BK7:BK20)</f>
        <v/>
      </c>
      <c r="BL5" s="467">
        <f>SUM(BL7:BL20)</f>
        <v/>
      </c>
      <c r="BM5" s="467">
        <f>SUM(BM7:BM20)</f>
        <v/>
      </c>
      <c r="BN5" s="467">
        <f>SUM(BN7:BN20)</f>
        <v/>
      </c>
      <c r="BO5" s="467">
        <f>SUM(BO7:BO20)</f>
        <v/>
      </c>
      <c r="BP5" s="467">
        <f>SUM(BP7:BP20)</f>
        <v/>
      </c>
      <c r="BQ5" s="467">
        <f>SUM(BQ7:BQ20)</f>
        <v/>
      </c>
      <c r="BR5" s="467">
        <f>'Продукт 2'!B9+'Продукт 3'!B9</f>
        <v/>
      </c>
      <c r="BS5" s="467">
        <f>'Продукт 2'!D9+'Продукт 3'!D9</f>
        <v/>
      </c>
      <c r="BT5" s="466">
        <f>SUM(BT7:BT20)</f>
        <v/>
      </c>
      <c r="BU5" s="466">
        <f>SUM(BU7:BU20)</f>
        <v/>
      </c>
      <c r="BV5" s="467">
        <f>SUM(BV7:BV20)</f>
        <v/>
      </c>
      <c r="BW5" s="467">
        <f>SUM(BW7:BW20)</f>
        <v/>
      </c>
      <c r="BX5" s="467">
        <f>SUM(BX7:BX20)</f>
        <v/>
      </c>
      <c r="BY5" s="467">
        <f>SUM(BY7:BY20)</f>
        <v/>
      </c>
      <c r="BZ5" s="467">
        <f>SUM(BZ7:BZ20)</f>
        <v/>
      </c>
      <c r="CA5" s="467">
        <f>SUM(CA7:CA20)</f>
        <v/>
      </c>
      <c r="CB5" s="467">
        <f>SUM(CB7:CB20)</f>
        <v/>
      </c>
      <c r="CC5" s="71">
        <f>SUM(CC7:CC20)</f>
        <v/>
      </c>
      <c r="CD5" s="70">
        <f>'Продукт 2'!B10+'Продукт 3'!B10</f>
        <v/>
      </c>
      <c r="CE5" s="73">
        <f>'Продукт 2'!D10+'Продукт 3'!D10</f>
        <v/>
      </c>
      <c r="CF5" s="74">
        <f>SUM(CF7:CF20)</f>
        <v/>
      </c>
      <c r="CG5" s="75">
        <f>SUM(CG7:CG20)</f>
        <v/>
      </c>
      <c r="CH5" s="76">
        <f>SUM(CH7:CH20)</f>
        <v/>
      </c>
      <c r="CI5" s="77">
        <f>SUM(CI7:CI20)</f>
        <v/>
      </c>
      <c r="CJ5" s="78">
        <f>SUM(CJ7:CJ20)</f>
        <v/>
      </c>
      <c r="CK5" s="77">
        <f>SUM(CK7:CK20)</f>
        <v/>
      </c>
      <c r="CL5" s="78">
        <f>SUM(CL7:CL20)</f>
        <v/>
      </c>
      <c r="CM5" s="77">
        <f>SUM(CM7:CM20)</f>
        <v/>
      </c>
      <c r="CN5" s="78">
        <f>SUM(CN7:CN20)</f>
        <v/>
      </c>
      <c r="CO5" s="77">
        <f>SUM(CO7:CO20)</f>
        <v/>
      </c>
      <c r="CP5" s="78">
        <f>SUM(CP7:CP20)</f>
        <v/>
      </c>
      <c r="CQ5" s="77">
        <f>SUM(CQ7:CQ20)</f>
        <v/>
      </c>
    </row>
    <row r="6" outlineLevel="1" ht="33.75" customHeight="1" s="414">
      <c r="A6" s="468" t="inlineStr">
        <is>
          <t xml:space="preserve">MQL-&gt;SQL 
</t>
        </is>
      </c>
      <c r="B6" s="469" t="n">
        <v>0.4</v>
      </c>
      <c r="C6" s="856" t="n"/>
      <c r="D6" s="470">
        <f>IFERROR(E5/D5,0)</f>
        <v/>
      </c>
      <c r="E6" s="856" t="n"/>
      <c r="F6" s="470">
        <f>IFERROR(G5/F5,0)</f>
        <v/>
      </c>
      <c r="G6" s="856" t="n"/>
      <c r="H6" s="470">
        <f>IFERROR(I5/H5,0)</f>
        <v/>
      </c>
      <c r="I6" s="856" t="n"/>
      <c r="J6" s="470">
        <f>IFERROR(K5/J5,0)</f>
        <v/>
      </c>
      <c r="K6" s="856" t="n"/>
      <c r="L6" s="470">
        <f>IFERROR(M5/L5,0)</f>
        <v/>
      </c>
      <c r="M6" s="856" t="n"/>
      <c r="N6" s="473" t="n">
        <v>0.4</v>
      </c>
      <c r="O6" s="856" t="n"/>
      <c r="P6" s="471">
        <f>IFERROR(Q5/P5,0)</f>
        <v/>
      </c>
      <c r="Q6" s="856" t="n"/>
      <c r="R6" s="472">
        <f>IFERROR(S5/R5,0)</f>
        <v/>
      </c>
      <c r="S6" s="856" t="n"/>
      <c r="T6" s="472">
        <f>IFERROR(U5/T5,0)</f>
        <v/>
      </c>
      <c r="U6" s="856" t="n"/>
      <c r="V6" s="472">
        <f>IFERROR(W5/V5,0)</f>
        <v/>
      </c>
      <c r="W6" s="856" t="n"/>
      <c r="X6" s="472">
        <f>IFERROR(Y5/X5,0)</f>
        <v/>
      </c>
      <c r="Y6" s="856" t="n"/>
      <c r="Z6" s="472">
        <f>IFERROR(AA5/Z5,0)</f>
        <v/>
      </c>
      <c r="AA6" s="856" t="n"/>
      <c r="AB6" s="473">
        <f>IFERROR(AC5/AB5,0)</f>
        <v/>
      </c>
      <c r="AC6" s="856" t="n"/>
      <c r="AD6" s="471">
        <f>IFERROR(AE5/AD5,0)</f>
        <v/>
      </c>
      <c r="AE6" s="856" t="n"/>
      <c r="AF6" s="471">
        <f>IFERROR(AG5/AF5,0)</f>
        <v/>
      </c>
      <c r="AG6" s="856" t="n"/>
      <c r="AH6" s="471">
        <f>IFERROR(AI5/AH5,0)</f>
        <v/>
      </c>
      <c r="AI6" s="856" t="n"/>
      <c r="AJ6" s="471">
        <f>IFERROR(AK5/AJ5,0)</f>
        <v/>
      </c>
      <c r="AK6" s="856" t="n"/>
      <c r="AL6" s="471">
        <f>IFERROR(AM5/AL5,0)</f>
        <v/>
      </c>
      <c r="AM6" s="856" t="n"/>
      <c r="AN6" s="471">
        <f>IFERROR(AO5/AN5,0)</f>
        <v/>
      </c>
      <c r="AO6" s="856" t="n"/>
      <c r="AP6" s="473">
        <f>IFERROR(AQ5/AP5,0)</f>
        <v/>
      </c>
      <c r="AQ6" s="856" t="n"/>
      <c r="AR6" s="471">
        <f>IFERROR(AS5/AR5,0)</f>
        <v/>
      </c>
      <c r="AS6" s="856" t="n"/>
      <c r="AT6" s="471">
        <f>IFERROR(AU5/AT5,0)</f>
        <v/>
      </c>
      <c r="AU6" s="856" t="n"/>
      <c r="AV6" s="471">
        <f>IFERROR(AW5/AV5,0)</f>
        <v/>
      </c>
      <c r="AW6" s="856" t="n"/>
      <c r="AX6" s="471">
        <f>IFERROR(AY5/AX5,0)</f>
        <v/>
      </c>
      <c r="AY6" s="856" t="n"/>
      <c r="AZ6" s="471">
        <f>IFERROR(BA5/AZ5,0)</f>
        <v/>
      </c>
      <c r="BA6" s="856" t="n"/>
      <c r="BB6" s="471">
        <f>IFERROR(BC5/BB5,0)</f>
        <v/>
      </c>
      <c r="BC6" s="856" t="n"/>
      <c r="BD6" s="471">
        <f>IFERROR(BE5/BD5,0)</f>
        <v/>
      </c>
      <c r="BE6" s="856" t="n"/>
      <c r="BF6" s="473">
        <f>IFERROR(BG5/BF5,0)</f>
        <v/>
      </c>
      <c r="BG6" s="856" t="n"/>
      <c r="BH6" s="471">
        <f>IFERROR(BI5/BH5,0)</f>
        <v/>
      </c>
      <c r="BI6" s="856" t="n"/>
      <c r="BJ6" s="471">
        <f>IFERROR(BK5/BJ5,0)</f>
        <v/>
      </c>
      <c r="BK6" s="856" t="n"/>
      <c r="BL6" s="471">
        <f>IFERROR(BM5/BL5,0)</f>
        <v/>
      </c>
      <c r="BM6" s="856" t="n"/>
      <c r="BN6" s="471">
        <f>IFERROR(BO5/BN5,0)</f>
        <v/>
      </c>
      <c r="BO6" s="856" t="n"/>
      <c r="BP6" s="471">
        <f>IFERROR(BQ5/BP5,0)</f>
        <v/>
      </c>
      <c r="BQ6" s="856" t="n"/>
      <c r="BR6" s="471">
        <f>IFERROR(BS5/BR5,0)</f>
        <v/>
      </c>
      <c r="BS6" s="856" t="n"/>
      <c r="BT6" s="471">
        <f>IFERROR(BU5/BT5,0)</f>
        <v/>
      </c>
      <c r="BU6" s="856" t="n"/>
      <c r="BV6" s="471">
        <f>IFERROR(BW5/BV5,0)</f>
        <v/>
      </c>
      <c r="BW6" s="856" t="n"/>
      <c r="BX6" s="471">
        <f>IFERROR(BY5/BX5,0)</f>
        <v/>
      </c>
      <c r="BY6" s="856" t="n"/>
      <c r="BZ6" s="471">
        <f>IFERROR(CA5/BZ5,0)</f>
        <v/>
      </c>
      <c r="CA6" s="856" t="n"/>
      <c r="CB6" s="471">
        <f>IFERROR(CC5/CB5,0)</f>
        <v/>
      </c>
      <c r="CC6" s="856" t="n"/>
      <c r="CD6" s="423">
        <f>IFERROR(CE5/CD5,0)</f>
        <v/>
      </c>
      <c r="CE6" s="857" t="n"/>
      <c r="CF6" s="423">
        <f>IFERROR(CG5/CF5,0)</f>
        <v/>
      </c>
      <c r="CG6" s="857" t="n"/>
      <c r="CH6" s="425">
        <f>IFERROR(CI5/CH5,0)</f>
        <v/>
      </c>
      <c r="CI6" s="857" t="n"/>
      <c r="CJ6" s="425">
        <f>IFERROR(CK5/CJ5,0)</f>
        <v/>
      </c>
      <c r="CK6" s="857" t="n"/>
      <c r="CL6" s="425">
        <f>IFERROR(CM5/CL5,0)</f>
        <v/>
      </c>
      <c r="CM6" s="857" t="n"/>
      <c r="CN6" s="425">
        <f>IFERROR(CO5/CN5,0)</f>
        <v/>
      </c>
      <c r="CO6" s="857" t="n"/>
      <c r="CP6" s="425">
        <f>IFERROR(CQ5/CP5,0)</f>
        <v/>
      </c>
      <c r="CQ6" s="857" t="n"/>
    </row>
    <row r="7" outlineLevel="1" s="414">
      <c r="A7" s="475" t="inlineStr">
        <is>
          <t>SEO</t>
        </is>
      </c>
      <c r="B7" s="87" t="n"/>
      <c r="C7" s="88" t="n"/>
      <c r="D7" s="476">
        <f>SUM(P7,AD7,AR7,BH7,BT7,CF7)</f>
        <v/>
      </c>
      <c r="E7" s="476">
        <f>SUM(Q7,AE7,AS7,BI7,BU7,CG7)</f>
        <v/>
      </c>
      <c r="F7" s="87" t="n"/>
      <c r="G7" s="88" t="n"/>
      <c r="H7" s="476">
        <f>P7+AD7+AR7</f>
        <v/>
      </c>
      <c r="I7" s="476">
        <f>Q7+AE7+AS7</f>
        <v/>
      </c>
      <c r="J7" s="87" t="n"/>
      <c r="K7" s="88" t="n"/>
      <c r="L7" s="476">
        <f>BH7+BT7+CF7</f>
        <v/>
      </c>
      <c r="M7" s="476">
        <f>BI7+BU7+CG7</f>
        <v/>
      </c>
      <c r="N7" s="478" t="n"/>
      <c r="O7" s="479" t="n"/>
      <c r="P7" s="477">
        <f>R7+T7+V7+X7+Z7</f>
        <v/>
      </c>
      <c r="Q7" s="477">
        <f>S7+U7+W7+AA7</f>
        <v/>
      </c>
      <c r="R7" s="484" t="n"/>
      <c r="S7" s="481" t="n"/>
      <c r="T7" s="484" t="n"/>
      <c r="U7" s="481" t="n"/>
      <c r="V7" s="480" t="n"/>
      <c r="W7" s="481" t="n"/>
      <c r="X7" s="480" t="n"/>
      <c r="Y7" s="481" t="n"/>
      <c r="Z7" s="480" t="n"/>
      <c r="AA7" s="481" t="n"/>
      <c r="AB7" s="478" t="n"/>
      <c r="AC7" s="479" t="n"/>
      <c r="AD7" s="477">
        <f>AF7+AH7+AJ7+AL7+AN7</f>
        <v/>
      </c>
      <c r="AE7" s="477">
        <f>AG7+AI7+AK7+AO7</f>
        <v/>
      </c>
      <c r="AF7" s="457" t="n">
        <v>0</v>
      </c>
      <c r="AG7" s="457" t="n">
        <v>0</v>
      </c>
      <c r="AH7" s="457" t="n">
        <v>0</v>
      </c>
      <c r="AI7" s="457" t="n">
        <v>0</v>
      </c>
      <c r="AJ7" s="457" t="n">
        <v>0</v>
      </c>
      <c r="AK7" s="457" t="n">
        <v>0</v>
      </c>
      <c r="AL7" s="457" t="n">
        <v>0</v>
      </c>
      <c r="AM7" s="457" t="n">
        <v>0</v>
      </c>
      <c r="AN7" s="480" t="n"/>
      <c r="AO7" s="481" t="n"/>
      <c r="AP7" s="478" t="n"/>
      <c r="AQ7" s="479" t="n"/>
      <c r="AR7" s="477">
        <f>AT7+AV7+AX7+AZ7+BB7</f>
        <v/>
      </c>
      <c r="AS7" s="477">
        <f>AU7+AW7+BA7+BC7</f>
        <v/>
      </c>
      <c r="AT7" s="457" t="n">
        <v>1</v>
      </c>
      <c r="AU7" s="457" t="n">
        <v>1</v>
      </c>
      <c r="AV7" s="457" t="n">
        <v>0</v>
      </c>
      <c r="AW7" s="457" t="n">
        <v>0</v>
      </c>
      <c r="AX7" s="457" t="n">
        <v>0</v>
      </c>
      <c r="AY7" s="457" t="n">
        <v>0</v>
      </c>
      <c r="AZ7" s="480" t="n"/>
      <c r="BA7" s="481" t="n"/>
      <c r="BB7" s="480" t="n"/>
      <c r="BC7" s="481" t="n"/>
      <c r="BD7" s="480" t="n"/>
      <c r="BE7" s="481" t="n"/>
      <c r="BF7" s="478" t="n"/>
      <c r="BG7" s="479" t="n"/>
      <c r="BH7" s="482" t="n"/>
      <c r="BI7" s="483" t="n"/>
      <c r="BJ7" s="484" t="n"/>
      <c r="BK7" s="481" t="n"/>
      <c r="BL7" s="484" t="n"/>
      <c r="BM7" s="481" t="n"/>
      <c r="BN7" s="480" t="n"/>
      <c r="BO7" s="481" t="n"/>
      <c r="BP7" s="480" t="n"/>
      <c r="BQ7" s="481" t="n"/>
      <c r="BR7" s="478" t="n"/>
      <c r="BS7" s="479" t="n"/>
      <c r="BT7" s="482" t="n"/>
      <c r="BU7" s="483" t="n"/>
      <c r="BV7" s="484" t="n"/>
      <c r="BW7" s="481" t="n"/>
      <c r="BX7" s="484" t="n"/>
      <c r="BY7" s="481" t="n"/>
      <c r="BZ7" s="480" t="n"/>
      <c r="CA7" s="481" t="n"/>
      <c r="CB7" s="480" t="n"/>
      <c r="CC7" s="95" t="n"/>
      <c r="CD7" s="96" t="n"/>
      <c r="CE7" s="97" t="n"/>
      <c r="CF7" s="92" t="n"/>
      <c r="CG7" s="93" t="n"/>
      <c r="CH7" s="98" t="n"/>
      <c r="CI7" s="99" t="n"/>
      <c r="CJ7" s="100" t="n"/>
      <c r="CK7" s="99" t="n"/>
      <c r="CL7" s="100" t="n"/>
      <c r="CM7" s="99" t="n"/>
      <c r="CN7" s="100" t="n"/>
      <c r="CO7" s="99" t="n"/>
      <c r="CP7" s="100" t="n"/>
      <c r="CQ7" s="99" t="n"/>
    </row>
    <row r="8" outlineLevel="1" s="414">
      <c r="A8" s="475" t="inlineStr">
        <is>
          <t>Яндекс.Директ</t>
        </is>
      </c>
      <c r="B8" s="87" t="n"/>
      <c r="C8" s="88" t="n"/>
      <c r="D8" s="476">
        <f>SUM(P8,AD8,AR8,BH8,BT8,CF8)</f>
        <v/>
      </c>
      <c r="E8" s="476">
        <f>SUM(Q8,AE8,AS8,BI8,BU8,CG8)</f>
        <v/>
      </c>
      <c r="F8" s="87" t="n"/>
      <c r="G8" s="88" t="n"/>
      <c r="H8" s="476">
        <f>P8+AD8+AR8</f>
        <v/>
      </c>
      <c r="I8" s="476">
        <f>Q8+AE8+AS8</f>
        <v/>
      </c>
      <c r="J8" s="87" t="n"/>
      <c r="K8" s="88" t="n"/>
      <c r="L8" s="476">
        <f>BH8+BT8+CF8</f>
        <v/>
      </c>
      <c r="M8" s="476">
        <f>BI8+BU8+CG8</f>
        <v/>
      </c>
      <c r="N8" s="478" t="n"/>
      <c r="O8" s="479" t="n"/>
      <c r="P8" s="477">
        <f>R8+T8+V8+X8+Z8</f>
        <v/>
      </c>
      <c r="Q8" s="477">
        <f>S8+U8+W8+AA8</f>
        <v/>
      </c>
      <c r="R8" s="484" t="n"/>
      <c r="S8" s="481" t="n"/>
      <c r="T8" s="484" t="n"/>
      <c r="U8" s="481" t="n"/>
      <c r="V8" s="480" t="n"/>
      <c r="W8" s="481" t="n"/>
      <c r="X8" s="480" t="n"/>
      <c r="Y8" s="481" t="n"/>
      <c r="Z8" s="480" t="n"/>
      <c r="AA8" s="481" t="n"/>
      <c r="AB8" s="478" t="n"/>
      <c r="AC8" s="479" t="n"/>
      <c r="AD8" s="477">
        <f>AF8+AH8+AJ8+AL8+AN8</f>
        <v/>
      </c>
      <c r="AE8" s="477">
        <f>AG8+AI8+AK8+AO8</f>
        <v/>
      </c>
      <c r="AF8" s="457" t="n">
        <v>0</v>
      </c>
      <c r="AG8" s="457" t="n">
        <v>0</v>
      </c>
      <c r="AH8" s="457" t="n">
        <v>0</v>
      </c>
      <c r="AI8" s="457" t="n">
        <v>0</v>
      </c>
      <c r="AJ8" s="457" t="n">
        <v>1</v>
      </c>
      <c r="AK8" s="457" t="n">
        <v>1</v>
      </c>
      <c r="AL8" s="457" t="n">
        <v>0</v>
      </c>
      <c r="AM8" s="457" t="n">
        <v>0</v>
      </c>
      <c r="AN8" s="480" t="n"/>
      <c r="AO8" s="481" t="n"/>
      <c r="AP8" s="478" t="n"/>
      <c r="AQ8" s="479" t="n"/>
      <c r="AR8" s="477">
        <f>AT8+AV8+AX8+AZ8+BB8</f>
        <v/>
      </c>
      <c r="AS8" s="477">
        <f>AU8+AW8+BA8+BC8</f>
        <v/>
      </c>
      <c r="AT8" s="457" t="n">
        <v>1</v>
      </c>
      <c r="AU8" s="457" t="n">
        <v>1</v>
      </c>
      <c r="AV8" s="457" t="n">
        <v>1</v>
      </c>
      <c r="AW8" s="457" t="n">
        <v>0</v>
      </c>
      <c r="AX8" s="457" t="n">
        <v>0</v>
      </c>
      <c r="AY8" s="457" t="n">
        <v>0</v>
      </c>
      <c r="AZ8" s="480" t="n"/>
      <c r="BA8" s="481" t="n"/>
      <c r="BB8" s="480" t="n"/>
      <c r="BC8" s="481" t="n"/>
      <c r="BD8" s="480" t="n"/>
      <c r="BE8" s="481" t="n"/>
      <c r="BF8" s="478" t="n"/>
      <c r="BG8" s="479" t="n"/>
      <c r="BH8" s="482" t="n"/>
      <c r="BI8" s="483" t="n"/>
      <c r="BJ8" s="484" t="n"/>
      <c r="BK8" s="481" t="n"/>
      <c r="BL8" s="484" t="n"/>
      <c r="BM8" s="481" t="n"/>
      <c r="BN8" s="480" t="n"/>
      <c r="BO8" s="481" t="n"/>
      <c r="BP8" s="480" t="n"/>
      <c r="BQ8" s="481" t="n"/>
      <c r="BR8" s="478" t="n"/>
      <c r="BS8" s="479" t="n"/>
      <c r="BT8" s="482" t="n"/>
      <c r="BU8" s="483" t="n"/>
      <c r="BV8" s="484" t="n"/>
      <c r="BW8" s="481" t="n"/>
      <c r="BX8" s="484" t="n"/>
      <c r="BY8" s="481" t="n"/>
      <c r="BZ8" s="480" t="n"/>
      <c r="CA8" s="481" t="n"/>
      <c r="CB8" s="480" t="n"/>
      <c r="CC8" s="95" t="n"/>
      <c r="CD8" s="96" t="n"/>
      <c r="CE8" s="97" t="n"/>
      <c r="CF8" s="92" t="n"/>
      <c r="CG8" s="93" t="n"/>
      <c r="CH8" s="98" t="n"/>
      <c r="CI8" s="99" t="n"/>
      <c r="CJ8" s="100" t="n"/>
      <c r="CK8" s="99" t="n"/>
      <c r="CL8" s="100" t="n"/>
      <c r="CM8" s="99" t="n"/>
      <c r="CN8" s="100" t="n"/>
      <c r="CO8" s="99" t="n"/>
      <c r="CP8" s="100" t="n"/>
      <c r="CQ8" s="99" t="n"/>
    </row>
    <row r="9" outlineLevel="1" s="414">
      <c r="A9" s="475" t="inlineStr">
        <is>
          <t>Реферал</t>
        </is>
      </c>
      <c r="B9" s="87" t="n"/>
      <c r="C9" s="88" t="n"/>
      <c r="D9" s="476">
        <f>SUM(P9,AD9,AR9,BH9,BT9,CF9)</f>
        <v/>
      </c>
      <c r="E9" s="476">
        <f>SUM(Q9,AE9,AS9,BI9,BU9,CG9)</f>
        <v/>
      </c>
      <c r="F9" s="87" t="n"/>
      <c r="G9" s="88" t="n"/>
      <c r="H9" s="476">
        <f>P9+AD9+AR9</f>
        <v/>
      </c>
      <c r="I9" s="476">
        <f>Q9+AE9+AS9</f>
        <v/>
      </c>
      <c r="J9" s="87" t="n"/>
      <c r="K9" s="88" t="n"/>
      <c r="L9" s="476">
        <f>BH9+BT9+CF9</f>
        <v/>
      </c>
      <c r="M9" s="476">
        <f>BI9+BU9+CG9</f>
        <v/>
      </c>
      <c r="N9" s="478" t="n"/>
      <c r="O9" s="479" t="n"/>
      <c r="P9" s="477">
        <f>R9+T9+V9+X9+Z9</f>
        <v/>
      </c>
      <c r="Q9" s="477">
        <f>S9+U9+W9+AA9</f>
        <v/>
      </c>
      <c r="R9" s="484" t="n"/>
      <c r="S9" s="481" t="n"/>
      <c r="T9" s="484" t="n"/>
      <c r="U9" s="481" t="n"/>
      <c r="V9" s="480" t="n"/>
      <c r="W9" s="481" t="n"/>
      <c r="X9" s="480" t="n"/>
      <c r="Y9" s="481" t="n"/>
      <c r="Z9" s="480" t="n"/>
      <c r="AA9" s="481" t="n"/>
      <c r="AB9" s="478" t="n"/>
      <c r="AC9" s="479" t="n"/>
      <c r="AD9" s="477">
        <f>AF9+AH9+AJ9+AL9+AN9</f>
        <v/>
      </c>
      <c r="AE9" s="477">
        <f>AG9+AI9+AK9+AO9</f>
        <v/>
      </c>
      <c r="AF9" s="457" t="n">
        <v>0</v>
      </c>
      <c r="AG9" s="457" t="n">
        <v>0</v>
      </c>
      <c r="AH9" s="457" t="n">
        <v>0</v>
      </c>
      <c r="AI9" s="457" t="n">
        <v>0</v>
      </c>
      <c r="AJ9" s="457" t="n">
        <v>0</v>
      </c>
      <c r="AK9" s="457" t="n">
        <v>0</v>
      </c>
      <c r="AL9" s="457" t="n">
        <v>0</v>
      </c>
      <c r="AM9" s="457" t="n">
        <v>0</v>
      </c>
      <c r="AN9" s="480" t="n"/>
      <c r="AO9" s="481" t="n"/>
      <c r="AP9" s="478" t="n"/>
      <c r="AQ9" s="479" t="n"/>
      <c r="AR9" s="477">
        <f>AT9+AV9+AX9+AZ9+BB9</f>
        <v/>
      </c>
      <c r="AS9" s="477">
        <f>AU9+AW9+BA9+BC9</f>
        <v/>
      </c>
      <c r="AT9" s="457" t="n">
        <v>0</v>
      </c>
      <c r="AU9" s="457" t="n">
        <v>0</v>
      </c>
      <c r="AV9" s="457" t="n">
        <v>0</v>
      </c>
      <c r="AW9" s="457" t="n">
        <v>0</v>
      </c>
      <c r="AX9" s="457" t="n">
        <v>0</v>
      </c>
      <c r="AY9" s="457" t="n">
        <v>0</v>
      </c>
      <c r="AZ9" s="480" t="n"/>
      <c r="BA9" s="481" t="n"/>
      <c r="BB9" s="480" t="n"/>
      <c r="BC9" s="481" t="n"/>
      <c r="BD9" s="480" t="n"/>
      <c r="BE9" s="481" t="n"/>
      <c r="BF9" s="478" t="n"/>
      <c r="BG9" s="479" t="n"/>
      <c r="BH9" s="482" t="n"/>
      <c r="BI9" s="483" t="n"/>
      <c r="BJ9" s="484" t="n"/>
      <c r="BK9" s="481" t="n"/>
      <c r="BL9" s="484" t="n"/>
      <c r="BM9" s="481" t="n"/>
      <c r="BN9" s="480" t="n"/>
      <c r="BO9" s="481" t="n"/>
      <c r="BP9" s="480" t="n"/>
      <c r="BQ9" s="481" t="n"/>
      <c r="BR9" s="478" t="n"/>
      <c r="BS9" s="479" t="n"/>
      <c r="BT9" s="482" t="n"/>
      <c r="BU9" s="483" t="n"/>
      <c r="BV9" s="484" t="n"/>
      <c r="BW9" s="481" t="n"/>
      <c r="BX9" s="484" t="n"/>
      <c r="BY9" s="481" t="n"/>
      <c r="BZ9" s="480" t="n"/>
      <c r="CA9" s="481" t="n"/>
      <c r="CB9" s="480" t="n"/>
      <c r="CC9" s="95" t="n"/>
      <c r="CD9" s="96" t="n"/>
      <c r="CE9" s="97" t="n"/>
      <c r="CF9" s="92" t="n"/>
      <c r="CG9" s="93" t="n"/>
      <c r="CH9" s="98" t="n"/>
      <c r="CI9" s="99" t="n"/>
      <c r="CJ9" s="100" t="n"/>
      <c r="CK9" s="99" t="n"/>
      <c r="CL9" s="100" t="n"/>
      <c r="CM9" s="99" t="n"/>
      <c r="CN9" s="100" t="n"/>
      <c r="CO9" s="99" t="n"/>
      <c r="CP9" s="100" t="n"/>
      <c r="CQ9" s="99" t="n"/>
    </row>
    <row r="10" outlineLevel="1" s="414">
      <c r="A10" s="475" t="inlineStr">
        <is>
          <t>Внешние площадки</t>
        </is>
      </c>
      <c r="B10" s="87" t="n"/>
      <c r="C10" s="88" t="n"/>
      <c r="D10" s="476">
        <f>SUM(P10,AD10,AR10,BH10,BT10,CF10)</f>
        <v/>
      </c>
      <c r="E10" s="476">
        <f>SUM(Q10,AE10,AS10,BI10,BU10,CG10)</f>
        <v/>
      </c>
      <c r="F10" s="87" t="n"/>
      <c r="G10" s="88" t="n"/>
      <c r="H10" s="476">
        <f>P10+AD10+AR10</f>
        <v/>
      </c>
      <c r="I10" s="476">
        <f>Q10+AE10+AS10</f>
        <v/>
      </c>
      <c r="J10" s="87" t="n"/>
      <c r="K10" s="88" t="n"/>
      <c r="L10" s="476">
        <f>BH10+BT10+CF10</f>
        <v/>
      </c>
      <c r="M10" s="476">
        <f>BI10+BU10+CG10</f>
        <v/>
      </c>
      <c r="N10" s="478" t="n"/>
      <c r="O10" s="479" t="n"/>
      <c r="P10" s="477">
        <f>R10+T10+V10+X10+Z10</f>
        <v/>
      </c>
      <c r="Q10" s="477">
        <f>S10+U10+W10+AA10</f>
        <v/>
      </c>
      <c r="R10" s="484" t="n"/>
      <c r="S10" s="481" t="n"/>
      <c r="T10" s="484" t="n"/>
      <c r="U10" s="481" t="n"/>
      <c r="V10" s="480" t="n"/>
      <c r="W10" s="481" t="n"/>
      <c r="X10" s="480" t="n"/>
      <c r="Y10" s="481" t="n"/>
      <c r="Z10" s="480" t="n"/>
      <c r="AA10" s="481" t="n"/>
      <c r="AB10" s="478" t="n"/>
      <c r="AC10" s="479" t="n"/>
      <c r="AD10" s="477">
        <f>AF10+AH10+AJ10+AL10+AN10</f>
        <v/>
      </c>
      <c r="AE10" s="477">
        <f>AG10+AI10+AK10+AO10</f>
        <v/>
      </c>
      <c r="AF10" s="457" t="n">
        <v>0</v>
      </c>
      <c r="AG10" s="457" t="n">
        <v>0</v>
      </c>
      <c r="AH10" s="457" t="n">
        <v>0</v>
      </c>
      <c r="AI10" s="457" t="n">
        <v>0</v>
      </c>
      <c r="AJ10" s="457" t="n">
        <v>0</v>
      </c>
      <c r="AK10" s="457" t="n">
        <v>0</v>
      </c>
      <c r="AL10" s="457" t="n">
        <v>0</v>
      </c>
      <c r="AM10" s="457" t="n">
        <v>0</v>
      </c>
      <c r="AN10" s="480" t="n"/>
      <c r="AO10" s="481" t="n"/>
      <c r="AP10" s="478" t="n"/>
      <c r="AQ10" s="479" t="n"/>
      <c r="AR10" s="477">
        <f>AT10+AV10+AX10+AZ10+BB10</f>
        <v/>
      </c>
      <c r="AS10" s="477">
        <f>AU10+AW10+BA10+BC10</f>
        <v/>
      </c>
      <c r="AT10" s="457" t="n">
        <v>0</v>
      </c>
      <c r="AU10" s="457" t="n">
        <v>0</v>
      </c>
      <c r="AV10" s="457" t="n">
        <v>0</v>
      </c>
      <c r="AW10" s="457" t="n">
        <v>0</v>
      </c>
      <c r="AX10" s="457" t="n">
        <v>0</v>
      </c>
      <c r="AY10" s="457" t="n">
        <v>0</v>
      </c>
      <c r="AZ10" s="480" t="n"/>
      <c r="BA10" s="481" t="n"/>
      <c r="BB10" s="480" t="n"/>
      <c r="BC10" s="481" t="n"/>
      <c r="BD10" s="480" t="n"/>
      <c r="BE10" s="481" t="n"/>
      <c r="BF10" s="478" t="n"/>
      <c r="BG10" s="479" t="n"/>
      <c r="BH10" s="482" t="n"/>
      <c r="BI10" s="483" t="n"/>
      <c r="BJ10" s="484" t="n"/>
      <c r="BK10" s="481" t="n"/>
      <c r="BL10" s="484" t="n"/>
      <c r="BM10" s="481" t="n"/>
      <c r="BN10" s="480" t="n"/>
      <c r="BO10" s="481" t="n"/>
      <c r="BP10" s="480" t="n"/>
      <c r="BQ10" s="481" t="n"/>
      <c r="BR10" s="478" t="n"/>
      <c r="BS10" s="479" t="n"/>
      <c r="BT10" s="482" t="n"/>
      <c r="BU10" s="483" t="n"/>
      <c r="BV10" s="484" t="n"/>
      <c r="BW10" s="481" t="n"/>
      <c r="BX10" s="484" t="n"/>
      <c r="BY10" s="481" t="n"/>
      <c r="BZ10" s="480" t="n"/>
      <c r="CA10" s="481" t="n"/>
      <c r="CB10" s="480" t="n"/>
      <c r="CC10" s="95" t="n"/>
      <c r="CD10" s="96" t="n"/>
      <c r="CE10" s="97" t="n"/>
      <c r="CF10" s="92" t="n"/>
      <c r="CG10" s="93" t="n"/>
      <c r="CH10" s="98" t="n"/>
      <c r="CI10" s="99" t="n"/>
      <c r="CJ10" s="100" t="n"/>
      <c r="CK10" s="99" t="n"/>
      <c r="CL10" s="100" t="n"/>
      <c r="CM10" s="99" t="n"/>
      <c r="CN10" s="100" t="n"/>
      <c r="CO10" s="99" t="n"/>
      <c r="CP10" s="100" t="n"/>
      <c r="CQ10" s="99" t="n"/>
    </row>
    <row r="11" outlineLevel="1" s="414">
      <c r="A11" s="475" t="inlineStr">
        <is>
          <t>Соцсети</t>
        </is>
      </c>
      <c r="B11" s="87" t="n"/>
      <c r="C11" s="88" t="n"/>
      <c r="D11" s="476">
        <f>SUM(P11,AD11,AR11,BH11,BT11,CF11)</f>
        <v/>
      </c>
      <c r="E11" s="476">
        <f>SUM(Q11,AE11,AS11,BI11,BU11,CG11)</f>
        <v/>
      </c>
      <c r="F11" s="87" t="n"/>
      <c r="G11" s="88" t="n"/>
      <c r="H11" s="476">
        <f>P11+AD11+AR11</f>
        <v/>
      </c>
      <c r="I11" s="476">
        <f>Q11+AE11+AS11</f>
        <v/>
      </c>
      <c r="J11" s="89" t="n"/>
      <c r="K11" s="91" t="n"/>
      <c r="L11" s="476">
        <f>BH11+BT11+CF11</f>
        <v/>
      </c>
      <c r="M11" s="476">
        <f>BI11+BU11+CG11</f>
        <v/>
      </c>
      <c r="N11" s="478" t="n"/>
      <c r="O11" s="479" t="n"/>
      <c r="P11" s="477">
        <f>R11+T11+V11+X11+Z11</f>
        <v/>
      </c>
      <c r="Q11" s="477">
        <f>S11+U11+W11+AA11</f>
        <v/>
      </c>
      <c r="R11" s="484" t="n"/>
      <c r="S11" s="481" t="n"/>
      <c r="T11" s="484" t="n"/>
      <c r="U11" s="481" t="n"/>
      <c r="V11" s="480" t="n"/>
      <c r="W11" s="481" t="n"/>
      <c r="X11" s="480" t="n"/>
      <c r="Y11" s="481" t="n"/>
      <c r="Z11" s="480" t="n"/>
      <c r="AA11" s="481" t="n"/>
      <c r="AB11" s="478" t="n"/>
      <c r="AC11" s="479" t="n"/>
      <c r="AD11" s="477">
        <f>AF11+AH11+AJ11+AL11+AN11</f>
        <v/>
      </c>
      <c r="AE11" s="477">
        <f>AG11+AI11+AK11+AO11</f>
        <v/>
      </c>
      <c r="AF11" s="457" t="n">
        <v>0</v>
      </c>
      <c r="AG11" s="457" t="n">
        <v>0</v>
      </c>
      <c r="AH11" s="457" t="n">
        <v>1</v>
      </c>
      <c r="AI11" s="457" t="n">
        <v>1</v>
      </c>
      <c r="AJ11" s="457" t="n">
        <v>0</v>
      </c>
      <c r="AK11" s="457" t="n">
        <v>0</v>
      </c>
      <c r="AL11" s="457" t="n">
        <v>1</v>
      </c>
      <c r="AM11" s="457" t="n">
        <v>1</v>
      </c>
      <c r="AN11" s="480" t="n"/>
      <c r="AO11" s="481" t="n"/>
      <c r="AP11" s="478" t="n"/>
      <c r="AQ11" s="479" t="n"/>
      <c r="AR11" s="477">
        <f>AT11+AV11+AX11+AZ11+BB11</f>
        <v/>
      </c>
      <c r="AS11" s="477">
        <f>AU11+AW11+BA11+BC11</f>
        <v/>
      </c>
      <c r="AT11" s="457" t="n">
        <v>0</v>
      </c>
      <c r="AU11" s="457" t="n">
        <v>0</v>
      </c>
      <c r="AV11" s="457" t="n">
        <v>3</v>
      </c>
      <c r="AW11" s="457" t="n">
        <v>3</v>
      </c>
      <c r="AX11" s="457" t="n">
        <v>3</v>
      </c>
      <c r="AY11" s="457" t="n">
        <v>3</v>
      </c>
      <c r="AZ11" s="480" t="n"/>
      <c r="BA11" s="481" t="n"/>
      <c r="BB11" s="480" t="n"/>
      <c r="BC11" s="481" t="n"/>
      <c r="BD11" s="480" t="n"/>
      <c r="BE11" s="481" t="n"/>
      <c r="BF11" s="478" t="n"/>
      <c r="BG11" s="479" t="n"/>
      <c r="BH11" s="482" t="n"/>
      <c r="BI11" s="483" t="n"/>
      <c r="BJ11" s="484" t="n"/>
      <c r="BK11" s="481" t="n"/>
      <c r="BL11" s="484" t="n"/>
      <c r="BM11" s="481" t="n"/>
      <c r="BN11" s="480" t="n"/>
      <c r="BO11" s="481" t="n"/>
      <c r="BP11" s="480" t="n"/>
      <c r="BQ11" s="481" t="n"/>
      <c r="BR11" s="478" t="n"/>
      <c r="BS11" s="479" t="n"/>
      <c r="BT11" s="482" t="n"/>
      <c r="BU11" s="483" t="n"/>
      <c r="BV11" s="484" t="n"/>
      <c r="BW11" s="481" t="n"/>
      <c r="BX11" s="484" t="n"/>
      <c r="BY11" s="481" t="n"/>
      <c r="BZ11" s="480" t="n"/>
      <c r="CA11" s="481" t="n"/>
      <c r="CB11" s="480" t="n"/>
      <c r="CC11" s="95" t="n"/>
      <c r="CD11" s="96" t="n"/>
      <c r="CE11" s="97" t="n"/>
      <c r="CF11" s="92" t="n"/>
      <c r="CG11" s="93" t="n"/>
      <c r="CH11" s="98" t="n"/>
      <c r="CI11" s="99" t="n"/>
      <c r="CJ11" s="100" t="n"/>
      <c r="CK11" s="99" t="n"/>
      <c r="CL11" s="100" t="n"/>
      <c r="CM11" s="99" t="n"/>
      <c r="CN11" s="100" t="n"/>
      <c r="CO11" s="99" t="n"/>
      <c r="CP11" s="100" t="n"/>
      <c r="CQ11" s="99" t="n"/>
    </row>
    <row r="12" outlineLevel="1" s="414">
      <c r="A12" s="475" t="inlineStr">
        <is>
          <t>Прямые визиты</t>
        </is>
      </c>
      <c r="B12" s="87" t="n"/>
      <c r="C12" s="88" t="n"/>
      <c r="D12" s="476">
        <f>SUM(P12,AD12,AR12,BH12,BT12,CF12)</f>
        <v/>
      </c>
      <c r="E12" s="476">
        <f>SUM(Q12,AE12,AS12,BI12,BU12,CG12)</f>
        <v/>
      </c>
      <c r="F12" s="87" t="n"/>
      <c r="G12" s="88" t="n"/>
      <c r="H12" s="476">
        <f>P12+AD12+AR12</f>
        <v/>
      </c>
      <c r="I12" s="476">
        <f>Q12+AE12+AS12</f>
        <v/>
      </c>
      <c r="J12" s="87" t="n"/>
      <c r="K12" s="88" t="n"/>
      <c r="L12" s="476">
        <f>BH12+BT12+CF12</f>
        <v/>
      </c>
      <c r="M12" s="476">
        <f>BI12+BU12+CG12</f>
        <v/>
      </c>
      <c r="N12" s="478" t="n"/>
      <c r="O12" s="479" t="n"/>
      <c r="P12" s="477">
        <f>R12+T12+V12+X12+Z12</f>
        <v/>
      </c>
      <c r="Q12" s="477">
        <f>S12+U12+W12+AA12</f>
        <v/>
      </c>
      <c r="R12" s="484" t="n"/>
      <c r="S12" s="481" t="n"/>
      <c r="T12" s="484" t="n"/>
      <c r="U12" s="481" t="n"/>
      <c r="V12" s="480" t="n"/>
      <c r="W12" s="481" t="n"/>
      <c r="X12" s="480" t="n"/>
      <c r="Y12" s="481" t="n"/>
      <c r="Z12" s="480" t="n"/>
      <c r="AA12" s="481" t="n"/>
      <c r="AB12" s="478" t="n"/>
      <c r="AC12" s="479" t="n"/>
      <c r="AD12" s="477">
        <f>AF12+AH12+AJ12+AL12+AN12</f>
        <v/>
      </c>
      <c r="AE12" s="477">
        <f>AG12+AI12+AK12+AO12</f>
        <v/>
      </c>
      <c r="AF12" s="457" t="n">
        <v>0</v>
      </c>
      <c r="AG12" s="457" t="n">
        <v>0</v>
      </c>
      <c r="AH12" s="457" t="n">
        <v>0</v>
      </c>
      <c r="AI12" s="457" t="n">
        <v>0</v>
      </c>
      <c r="AJ12" s="457" t="n">
        <v>0</v>
      </c>
      <c r="AK12" s="457" t="n">
        <v>0</v>
      </c>
      <c r="AL12" s="457" t="n">
        <v>0</v>
      </c>
      <c r="AM12" s="457" t="n">
        <v>0</v>
      </c>
      <c r="AN12" s="480" t="n"/>
      <c r="AO12" s="481" t="n"/>
      <c r="AP12" s="478" t="n"/>
      <c r="AQ12" s="479" t="n"/>
      <c r="AR12" s="477">
        <f>AT12+AV12+AX12+AZ12+BB12</f>
        <v/>
      </c>
      <c r="AS12" s="477">
        <f>AU12+AW12+BA12+BC12</f>
        <v/>
      </c>
      <c r="AT12" s="457" t="n">
        <v>0</v>
      </c>
      <c r="AU12" s="457" t="n">
        <v>0</v>
      </c>
      <c r="AV12" s="457" t="n">
        <v>0</v>
      </c>
      <c r="AW12" s="457" t="n">
        <v>0</v>
      </c>
      <c r="AX12" s="457" t="n">
        <v>0</v>
      </c>
      <c r="AY12" s="457" t="n">
        <v>0</v>
      </c>
      <c r="AZ12" s="480" t="n"/>
      <c r="BA12" s="481" t="n"/>
      <c r="BB12" s="480" t="n"/>
      <c r="BC12" s="481" t="n"/>
      <c r="BD12" s="480" t="n"/>
      <c r="BE12" s="481" t="n"/>
      <c r="BF12" s="478" t="n"/>
      <c r="BG12" s="479" t="n"/>
      <c r="BH12" s="482" t="n"/>
      <c r="BI12" s="483" t="n"/>
      <c r="BJ12" s="484" t="n"/>
      <c r="BK12" s="481" t="n"/>
      <c r="BL12" s="484" t="n"/>
      <c r="BM12" s="481" t="n"/>
      <c r="BN12" s="480" t="n"/>
      <c r="BO12" s="481" t="n"/>
      <c r="BP12" s="480" t="n"/>
      <c r="BQ12" s="481" t="n"/>
      <c r="BR12" s="478" t="n"/>
      <c r="BS12" s="479" t="n"/>
      <c r="BT12" s="482" t="n"/>
      <c r="BU12" s="483" t="n"/>
      <c r="BV12" s="484" t="n"/>
      <c r="BW12" s="481" t="n"/>
      <c r="BX12" s="484" t="n"/>
      <c r="BY12" s="481" t="n"/>
      <c r="BZ12" s="480" t="n"/>
      <c r="CA12" s="481" t="n"/>
      <c r="CB12" s="480" t="n"/>
      <c r="CC12" s="95" t="n"/>
      <c r="CD12" s="96" t="n"/>
      <c r="CE12" s="97" t="n"/>
      <c r="CF12" s="92" t="n"/>
      <c r="CG12" s="93" t="n"/>
      <c r="CH12" s="98" t="n"/>
      <c r="CI12" s="99" t="n"/>
      <c r="CJ12" s="100" t="n"/>
      <c r="CK12" s="99" t="n"/>
      <c r="CL12" s="100" t="n"/>
      <c r="CM12" s="99" t="n"/>
      <c r="CN12" s="100" t="n"/>
      <c r="CO12" s="99" t="n"/>
      <c r="CP12" s="100" t="n"/>
      <c r="CQ12" s="99" t="n"/>
    </row>
    <row r="13" outlineLevel="1" s="414">
      <c r="A13" s="475" t="inlineStr">
        <is>
          <t>VK Реклама</t>
        </is>
      </c>
      <c r="B13" s="87" t="n"/>
      <c r="C13" s="88" t="n"/>
      <c r="D13" s="476">
        <f>SUM(P13,AD13,AR13,BH13,BT13,CF13)</f>
        <v/>
      </c>
      <c r="E13" s="476">
        <f>SUM(Q13,AE13,AS13,BI13,BU13,CG13)</f>
        <v/>
      </c>
      <c r="F13" s="87" t="n"/>
      <c r="G13" s="88" t="n"/>
      <c r="H13" s="476">
        <f>P13+AD13+AR13</f>
        <v/>
      </c>
      <c r="I13" s="476">
        <f>Q13+AE13+AS13</f>
        <v/>
      </c>
      <c r="J13" s="87" t="n"/>
      <c r="K13" s="88" t="n"/>
      <c r="L13" s="476">
        <f>BH13+BT13+CF13</f>
        <v/>
      </c>
      <c r="M13" s="476">
        <f>BI13+BU13+CG13</f>
        <v/>
      </c>
      <c r="N13" s="478" t="n"/>
      <c r="O13" s="479" t="n"/>
      <c r="P13" s="477">
        <f>R13+T13+V13+X13+Z13</f>
        <v/>
      </c>
      <c r="Q13" s="477">
        <f>S13+U13+W13+AA13</f>
        <v/>
      </c>
      <c r="R13" s="484" t="n"/>
      <c r="S13" s="481" t="n"/>
      <c r="T13" s="484" t="n"/>
      <c r="U13" s="481" t="n"/>
      <c r="V13" s="480" t="n"/>
      <c r="W13" s="481" t="n"/>
      <c r="X13" s="480" t="n"/>
      <c r="Y13" s="481" t="n"/>
      <c r="Z13" s="480" t="n"/>
      <c r="AA13" s="481" t="n"/>
      <c r="AB13" s="478" t="n"/>
      <c r="AC13" s="479" t="n"/>
      <c r="AD13" s="477">
        <f>AF13+AH13+AJ13+AL13+AN13</f>
        <v/>
      </c>
      <c r="AE13" s="477">
        <f>AG13+AI13+AK13+AO13</f>
        <v/>
      </c>
      <c r="AF13" s="457" t="n">
        <v>0</v>
      </c>
      <c r="AG13" s="457" t="n">
        <v>0</v>
      </c>
      <c r="AH13" s="457" t="n">
        <v>0</v>
      </c>
      <c r="AI13" s="457" t="n">
        <v>0</v>
      </c>
      <c r="AJ13" s="457" t="n">
        <v>0</v>
      </c>
      <c r="AK13" s="457" t="n">
        <v>0</v>
      </c>
      <c r="AL13" s="457" t="n">
        <v>0</v>
      </c>
      <c r="AM13" s="457" t="n">
        <v>0</v>
      </c>
      <c r="AN13" s="480" t="n"/>
      <c r="AO13" s="481" t="n"/>
      <c r="AP13" s="478" t="n"/>
      <c r="AQ13" s="479" t="n"/>
      <c r="AR13" s="477">
        <f>AT13+AV13+AX13+AZ13+BB13</f>
        <v/>
      </c>
      <c r="AS13" s="477">
        <f>AU13+AW13+BA13+BC13</f>
        <v/>
      </c>
      <c r="AT13" s="457" t="n">
        <v>0</v>
      </c>
      <c r="AU13" s="457" t="n">
        <v>0</v>
      </c>
      <c r="AV13" s="457" t="n">
        <v>0</v>
      </c>
      <c r="AW13" s="457" t="n">
        <v>0</v>
      </c>
      <c r="AX13" s="457" t="n">
        <v>0</v>
      </c>
      <c r="AY13" s="457" t="n">
        <v>0</v>
      </c>
      <c r="AZ13" s="480" t="n"/>
      <c r="BA13" s="481" t="n"/>
      <c r="BB13" s="480" t="n"/>
      <c r="BC13" s="481" t="n"/>
      <c r="BD13" s="480" t="n"/>
      <c r="BE13" s="481" t="n"/>
      <c r="BF13" s="478" t="n"/>
      <c r="BG13" s="479" t="n"/>
      <c r="BH13" s="482" t="n"/>
      <c r="BI13" s="483" t="n"/>
      <c r="BJ13" s="484" t="n"/>
      <c r="BK13" s="481" t="n"/>
      <c r="BL13" s="484" t="n"/>
      <c r="BM13" s="481" t="n"/>
      <c r="BN13" s="480" t="n"/>
      <c r="BO13" s="481" t="n"/>
      <c r="BP13" s="480" t="n"/>
      <c r="BQ13" s="481" t="n"/>
      <c r="BR13" s="478" t="n"/>
      <c r="BS13" s="479" t="n"/>
      <c r="BT13" s="482" t="n"/>
      <c r="BU13" s="483" t="n"/>
      <c r="BV13" s="484" t="n"/>
      <c r="BW13" s="481" t="n"/>
      <c r="BX13" s="484" t="n"/>
      <c r="BY13" s="481" t="n"/>
      <c r="BZ13" s="480" t="n"/>
      <c r="CA13" s="481" t="n"/>
      <c r="CB13" s="480" t="n"/>
      <c r="CC13" s="95" t="n"/>
      <c r="CD13" s="96" t="n"/>
      <c r="CE13" s="97" t="n"/>
      <c r="CF13" s="92" t="n"/>
      <c r="CG13" s="93" t="n"/>
      <c r="CH13" s="98" t="n"/>
      <c r="CI13" s="99" t="n"/>
      <c r="CJ13" s="100" t="n"/>
      <c r="CK13" s="99" t="n"/>
      <c r="CL13" s="100" t="n"/>
      <c r="CM13" s="99" t="n"/>
      <c r="CN13" s="100" t="n"/>
      <c r="CO13" s="99" t="n"/>
      <c r="CP13" s="100" t="n"/>
      <c r="CQ13" s="99" t="n"/>
    </row>
    <row r="14" outlineLevel="1" s="414">
      <c r="A14" s="475" t="inlineStr">
        <is>
          <t>Вебинары/Мероприятия</t>
        </is>
      </c>
      <c r="B14" s="87" t="n"/>
      <c r="C14" s="91" t="n"/>
      <c r="D14" s="476">
        <f>SUM(P14,AD14,AR14,BH14,BT14,CF14)</f>
        <v/>
      </c>
      <c r="E14" s="476">
        <f>SUM(Q14,AE14,AS14,BI14,BU14,CG14)</f>
        <v/>
      </c>
      <c r="F14" s="87" t="n"/>
      <c r="G14" s="88" t="n"/>
      <c r="H14" s="476">
        <f>P14+AD14+AR14</f>
        <v/>
      </c>
      <c r="I14" s="476">
        <f>Q14+AE14+AS14</f>
        <v/>
      </c>
      <c r="J14" s="87" t="n"/>
      <c r="K14" s="88" t="n"/>
      <c r="L14" s="476">
        <f>BH14+BT14+CF14</f>
        <v/>
      </c>
      <c r="M14" s="476">
        <f>BI14+BU14+CG14</f>
        <v/>
      </c>
      <c r="N14" s="478" t="n"/>
      <c r="O14" s="479" t="n"/>
      <c r="P14" s="477">
        <f>R14+T14+V14+X14+Z14</f>
        <v/>
      </c>
      <c r="Q14" s="477">
        <f>S14+U14+W14+AA14</f>
        <v/>
      </c>
      <c r="R14" s="484" t="n"/>
      <c r="S14" s="481" t="n"/>
      <c r="T14" s="484" t="n"/>
      <c r="U14" s="481" t="n"/>
      <c r="V14" s="480" t="n"/>
      <c r="W14" s="481" t="n"/>
      <c r="X14" s="480" t="n"/>
      <c r="Y14" s="481" t="n"/>
      <c r="Z14" s="480" t="n"/>
      <c r="AA14" s="481" t="n"/>
      <c r="AB14" s="478" t="n"/>
      <c r="AC14" s="479" t="n"/>
      <c r="AD14" s="477">
        <f>AF14+AH14+AJ14+AL14+AN14</f>
        <v/>
      </c>
      <c r="AE14" s="477">
        <f>AG14+AI14+AK14+AO14</f>
        <v/>
      </c>
      <c r="AF14" s="457" t="n">
        <v>0</v>
      </c>
      <c r="AG14" s="457" t="n">
        <v>0</v>
      </c>
      <c r="AH14" s="457" t="n">
        <v>0</v>
      </c>
      <c r="AI14" s="457" t="n">
        <v>0</v>
      </c>
      <c r="AJ14" s="457" t="n">
        <v>0</v>
      </c>
      <c r="AK14" s="457" t="n">
        <v>0</v>
      </c>
      <c r="AL14" s="457" t="n">
        <v>0</v>
      </c>
      <c r="AM14" s="457" t="n">
        <v>0</v>
      </c>
      <c r="AN14" s="480" t="n"/>
      <c r="AO14" s="481" t="n"/>
      <c r="AP14" s="478" t="n"/>
      <c r="AQ14" s="479" t="n"/>
      <c r="AR14" s="477">
        <f>AT14+AV14+AX14+AZ14+BB14</f>
        <v/>
      </c>
      <c r="AS14" s="477">
        <f>AU14+AW14+BA14+BC14</f>
        <v/>
      </c>
      <c r="AT14" s="457" t="n">
        <v>0</v>
      </c>
      <c r="AU14" s="457" t="n">
        <v>0</v>
      </c>
      <c r="AV14" s="457" t="n">
        <v>0</v>
      </c>
      <c r="AW14" s="457" t="n">
        <v>0</v>
      </c>
      <c r="AX14" s="457" t="n">
        <v>0</v>
      </c>
      <c r="AY14" s="457" t="n">
        <v>0</v>
      </c>
      <c r="AZ14" s="480" t="n"/>
      <c r="BA14" s="481" t="n"/>
      <c r="BB14" s="480" t="n"/>
      <c r="BC14" s="481" t="n"/>
      <c r="BD14" s="480" t="n"/>
      <c r="BE14" s="481" t="n"/>
      <c r="BF14" s="478" t="n"/>
      <c r="BG14" s="479" t="n"/>
      <c r="BH14" s="482" t="n"/>
      <c r="BI14" s="483" t="n"/>
      <c r="BJ14" s="484" t="n"/>
      <c r="BK14" s="481" t="n"/>
      <c r="BL14" s="484" t="n"/>
      <c r="BM14" s="481" t="n"/>
      <c r="BN14" s="480" t="n"/>
      <c r="BO14" s="481" t="n"/>
      <c r="BP14" s="480" t="n"/>
      <c r="BQ14" s="481" t="n"/>
      <c r="BR14" s="478" t="n"/>
      <c r="BS14" s="479" t="n"/>
      <c r="BT14" s="482" t="n"/>
      <c r="BU14" s="483" t="n"/>
      <c r="BV14" s="484" t="n"/>
      <c r="BW14" s="481" t="n"/>
      <c r="BX14" s="484" t="n"/>
      <c r="BY14" s="481" t="n"/>
      <c r="BZ14" s="480" t="n"/>
      <c r="CA14" s="481" t="n"/>
      <c r="CB14" s="480" t="n"/>
      <c r="CC14" s="95" t="n"/>
      <c r="CD14" s="96" t="n"/>
      <c r="CE14" s="97" t="n"/>
      <c r="CF14" s="92" t="n"/>
      <c r="CG14" s="93" t="n"/>
      <c r="CH14" s="98" t="n"/>
      <c r="CI14" s="99" t="n"/>
      <c r="CJ14" s="100" t="n"/>
      <c r="CK14" s="99" t="n"/>
      <c r="CL14" s="100" t="n"/>
      <c r="CM14" s="99" t="n"/>
      <c r="CN14" s="100" t="n"/>
      <c r="CO14" s="99" t="n"/>
      <c r="CP14" s="100" t="n"/>
      <c r="CQ14" s="99" t="n"/>
    </row>
    <row r="15" outlineLevel="1" s="414">
      <c r="A15" s="475" t="inlineStr">
        <is>
          <t>Рассылки по нашей базе</t>
        </is>
      </c>
      <c r="B15" s="87" t="n"/>
      <c r="C15" s="88" t="n"/>
      <c r="D15" s="476">
        <f>SUM(P15,AD15,AR15,BH15,BT15,CF15)</f>
        <v/>
      </c>
      <c r="E15" s="476">
        <f>SUM(Q15,AE15,AS15,BI15,BU15,CG15)</f>
        <v/>
      </c>
      <c r="F15" s="87" t="n"/>
      <c r="G15" s="88" t="n"/>
      <c r="H15" s="476">
        <f>P15+AD15+AR15</f>
        <v/>
      </c>
      <c r="I15" s="476">
        <f>Q15+AE15+AS15</f>
        <v/>
      </c>
      <c r="J15" s="87" t="n"/>
      <c r="K15" s="88" t="n"/>
      <c r="L15" s="476">
        <f>BH15+BT15+CF15</f>
        <v/>
      </c>
      <c r="M15" s="476">
        <f>BI15+BU15+CG15</f>
        <v/>
      </c>
      <c r="N15" s="478" t="n"/>
      <c r="O15" s="479" t="n"/>
      <c r="P15" s="477">
        <f>R15+T15+V15+X15+Z15</f>
        <v/>
      </c>
      <c r="Q15" s="477">
        <f>S15+U15+W15+AA15</f>
        <v/>
      </c>
      <c r="R15" s="484" t="n"/>
      <c r="S15" s="481" t="n"/>
      <c r="T15" s="484" t="n"/>
      <c r="U15" s="481" t="n"/>
      <c r="V15" s="480" t="n"/>
      <c r="W15" s="481" t="n"/>
      <c r="X15" s="480" t="n"/>
      <c r="Y15" s="481" t="n"/>
      <c r="Z15" s="480" t="n"/>
      <c r="AA15" s="481" t="n"/>
      <c r="AB15" s="478" t="n"/>
      <c r="AC15" s="479" t="n"/>
      <c r="AD15" s="477">
        <f>AF15+AH15+AJ15+AL15+AN15</f>
        <v/>
      </c>
      <c r="AE15" s="477">
        <f>AG15+AI15+AK15+AO15</f>
        <v/>
      </c>
      <c r="AF15" s="457" t="n">
        <v>0</v>
      </c>
      <c r="AG15" s="457" t="n">
        <v>0</v>
      </c>
      <c r="AH15" s="457" t="n">
        <v>0</v>
      </c>
      <c r="AI15" s="457" t="n">
        <v>0</v>
      </c>
      <c r="AJ15" s="457" t="n">
        <v>0</v>
      </c>
      <c r="AK15" s="457" t="n">
        <v>0</v>
      </c>
      <c r="AL15" s="457" t="n">
        <v>0</v>
      </c>
      <c r="AM15" s="457" t="n">
        <v>0</v>
      </c>
      <c r="AN15" s="480" t="n"/>
      <c r="AO15" s="481" t="n"/>
      <c r="AP15" s="478" t="n"/>
      <c r="AQ15" s="479" t="n"/>
      <c r="AR15" s="477">
        <f>AT15+AV15+AX15+AZ15+BB15</f>
        <v/>
      </c>
      <c r="AS15" s="477">
        <f>AU15+AW15+BA15+BC15</f>
        <v/>
      </c>
      <c r="AT15" s="457" t="n">
        <v>5</v>
      </c>
      <c r="AU15" s="457" t="n">
        <v>5</v>
      </c>
      <c r="AV15" s="457" t="n">
        <v>3</v>
      </c>
      <c r="AW15" s="457" t="n">
        <v>3</v>
      </c>
      <c r="AX15" s="457" t="n">
        <v>1</v>
      </c>
      <c r="AY15" s="457" t="n">
        <v>0</v>
      </c>
      <c r="AZ15" s="480" t="n"/>
      <c r="BA15" s="481" t="n"/>
      <c r="BB15" s="480" t="n"/>
      <c r="BC15" s="481" t="n"/>
      <c r="BD15" s="480" t="n"/>
      <c r="BE15" s="481" t="n"/>
      <c r="BF15" s="478" t="n"/>
      <c r="BG15" s="479" t="n"/>
      <c r="BH15" s="482" t="n"/>
      <c r="BI15" s="483" t="n"/>
      <c r="BJ15" s="484" t="n"/>
      <c r="BK15" s="481" t="n"/>
      <c r="BL15" s="484" t="n"/>
      <c r="BM15" s="481" t="n"/>
      <c r="BN15" s="480" t="n"/>
      <c r="BO15" s="481" t="n"/>
      <c r="BP15" s="480" t="n"/>
      <c r="BQ15" s="481" t="n"/>
      <c r="BR15" s="478" t="n"/>
      <c r="BS15" s="479" t="n"/>
      <c r="BT15" s="482" t="n"/>
      <c r="BU15" s="483" t="n"/>
      <c r="BV15" s="484" t="n"/>
      <c r="BW15" s="481" t="n"/>
      <c r="BX15" s="484" t="n"/>
      <c r="BY15" s="481" t="n"/>
      <c r="BZ15" s="480" t="n"/>
      <c r="CA15" s="481" t="n"/>
      <c r="CB15" s="480" t="n"/>
      <c r="CC15" s="95" t="n"/>
      <c r="CD15" s="96" t="n"/>
      <c r="CE15" s="97" t="n"/>
      <c r="CF15" s="92" t="n"/>
      <c r="CG15" s="93" t="n"/>
      <c r="CH15" s="98" t="n"/>
      <c r="CI15" s="99" t="n"/>
      <c r="CJ15" s="100" t="n"/>
      <c r="CK15" s="99" t="n"/>
      <c r="CL15" s="100" t="n"/>
      <c r="CM15" s="99" t="n"/>
      <c r="CN15" s="100" t="n"/>
      <c r="CO15" s="99" t="n"/>
      <c r="CP15" s="100" t="n"/>
      <c r="CQ15" s="99" t="n"/>
    </row>
    <row r="16" outlineLevel="1" s="414">
      <c r="A16" s="475" t="inlineStr">
        <is>
          <t>Рассылки по холодной базе</t>
        </is>
      </c>
      <c r="B16" s="87" t="n"/>
      <c r="C16" s="88" t="n"/>
      <c r="D16" s="476">
        <f>SUM(P16,AD16,AR16,BH16,BT16,CF16)</f>
        <v/>
      </c>
      <c r="E16" s="476">
        <f>SUM(Q16,AE16,AS16,BI16,BU16,CG16)</f>
        <v/>
      </c>
      <c r="F16" s="87" t="n"/>
      <c r="G16" s="88" t="n"/>
      <c r="H16" s="476">
        <f>P16+AD16+AR16</f>
        <v/>
      </c>
      <c r="I16" s="476">
        <f>Q16+AE16+AS16</f>
        <v/>
      </c>
      <c r="J16" s="87" t="n"/>
      <c r="K16" s="88" t="n"/>
      <c r="L16" s="476">
        <f>BH16+BT16+CF16</f>
        <v/>
      </c>
      <c r="M16" s="476">
        <f>BI16+BU16+CG16</f>
        <v/>
      </c>
      <c r="N16" s="478" t="n"/>
      <c r="O16" s="479" t="n"/>
      <c r="P16" s="477">
        <f>R16+T16+V16+X16+Z16</f>
        <v/>
      </c>
      <c r="Q16" s="477">
        <f>S16+U16+W16+AA16</f>
        <v/>
      </c>
      <c r="R16" s="484" t="n"/>
      <c r="S16" s="481" t="n"/>
      <c r="T16" s="484" t="n"/>
      <c r="U16" s="481" t="n"/>
      <c r="V16" s="480" t="n"/>
      <c r="W16" s="481" t="n"/>
      <c r="X16" s="480" t="n"/>
      <c r="Y16" s="481" t="n"/>
      <c r="Z16" s="480" t="n"/>
      <c r="AA16" s="481" t="n"/>
      <c r="AB16" s="478" t="n"/>
      <c r="AC16" s="479" t="n"/>
      <c r="AD16" s="477">
        <f>AF16+AH16+AJ16+AL16+AN16</f>
        <v/>
      </c>
      <c r="AE16" s="477">
        <f>AG16+AI16+AK16+AO16</f>
        <v/>
      </c>
      <c r="AF16" s="457" t="n">
        <v>0</v>
      </c>
      <c r="AG16" s="457" t="n">
        <v>0</v>
      </c>
      <c r="AH16" s="457" t="n">
        <v>0</v>
      </c>
      <c r="AI16" s="457" t="n">
        <v>0</v>
      </c>
      <c r="AJ16" s="457" t="n">
        <v>0</v>
      </c>
      <c r="AK16" s="457" t="n">
        <v>0</v>
      </c>
      <c r="AL16" s="457" t="n">
        <v>0</v>
      </c>
      <c r="AM16" s="457" t="n">
        <v>0</v>
      </c>
      <c r="AN16" s="480" t="n"/>
      <c r="AO16" s="481" t="n"/>
      <c r="AP16" s="478" t="n"/>
      <c r="AQ16" s="479" t="n"/>
      <c r="AR16" s="477">
        <f>AT16+AV16+AX16+AZ16+BB16</f>
        <v/>
      </c>
      <c r="AS16" s="477">
        <f>AU16+AW16+BA16+BC16</f>
        <v/>
      </c>
      <c r="AT16" s="457" t="n">
        <v>0</v>
      </c>
      <c r="AU16" s="457" t="n">
        <v>0</v>
      </c>
      <c r="AV16" s="457" t="n">
        <v>0</v>
      </c>
      <c r="AW16" s="457" t="n">
        <v>0</v>
      </c>
      <c r="AX16" s="457" t="n">
        <v>0</v>
      </c>
      <c r="AY16" s="457" t="n">
        <v>0</v>
      </c>
      <c r="AZ16" s="480" t="n"/>
      <c r="BA16" s="481" t="n"/>
      <c r="BB16" s="480" t="n"/>
      <c r="BC16" s="481" t="n"/>
      <c r="BD16" s="480" t="n"/>
      <c r="BE16" s="481" t="n"/>
      <c r="BF16" s="478" t="n"/>
      <c r="BG16" s="479" t="n"/>
      <c r="BH16" s="482" t="n"/>
      <c r="BI16" s="483" t="n"/>
      <c r="BJ16" s="484" t="n"/>
      <c r="BK16" s="481" t="n"/>
      <c r="BL16" s="484" t="n"/>
      <c r="BM16" s="481" t="n"/>
      <c r="BN16" s="480" t="n"/>
      <c r="BO16" s="481" t="n"/>
      <c r="BP16" s="480" t="n"/>
      <c r="BQ16" s="481" t="n"/>
      <c r="BR16" s="478" t="n"/>
      <c r="BS16" s="479" t="n"/>
      <c r="BT16" s="482" t="n"/>
      <c r="BU16" s="483" t="n"/>
      <c r="BV16" s="484" t="n"/>
      <c r="BW16" s="481" t="n"/>
      <c r="BX16" s="484" t="n"/>
      <c r="BY16" s="481" t="n"/>
      <c r="BZ16" s="480" t="n"/>
      <c r="CA16" s="481" t="n"/>
      <c r="CB16" s="480" t="n"/>
      <c r="CC16" s="95" t="n"/>
      <c r="CD16" s="96" t="n"/>
      <c r="CE16" s="97" t="n"/>
      <c r="CF16" s="92" t="n"/>
      <c r="CG16" s="93" t="n"/>
      <c r="CH16" s="98" t="n"/>
      <c r="CI16" s="99" t="n"/>
      <c r="CJ16" s="100" t="n"/>
      <c r="CK16" s="99" t="n"/>
      <c r="CL16" s="100" t="n"/>
      <c r="CM16" s="99" t="n"/>
      <c r="CN16" s="100" t="n"/>
      <c r="CO16" s="99" t="n"/>
      <c r="CP16" s="100" t="n"/>
      <c r="CQ16" s="99" t="n"/>
    </row>
    <row r="17" outlineLevel="1" s="414">
      <c r="A17" s="475" t="inlineStr">
        <is>
          <t>Входящий звонок</t>
        </is>
      </c>
      <c r="B17" s="87" t="n"/>
      <c r="C17" s="88" t="n"/>
      <c r="D17" s="476">
        <f>SUM(P17,AD17,AR17,BH17,BT17,CF17)</f>
        <v/>
      </c>
      <c r="E17" s="476">
        <f>SUM(Q17,AE17,AS17,BI17,BU17,CG17)</f>
        <v/>
      </c>
      <c r="F17" s="87" t="n"/>
      <c r="G17" s="88" t="n"/>
      <c r="H17" s="476">
        <f>P17+AD17+AR17</f>
        <v/>
      </c>
      <c r="I17" s="476">
        <f>Q17+AE17+AS17</f>
        <v/>
      </c>
      <c r="J17" s="89" t="n"/>
      <c r="K17" s="91" t="n"/>
      <c r="L17" s="476">
        <f>BH17+BT17+CF17</f>
        <v/>
      </c>
      <c r="M17" s="476">
        <f>BI17+BU17+CG17</f>
        <v/>
      </c>
      <c r="N17" s="478" t="n"/>
      <c r="O17" s="479" t="n"/>
      <c r="P17" s="477">
        <f>R17+T17+V17+X17+Z17</f>
        <v/>
      </c>
      <c r="Q17" s="477">
        <f>S17+U17+W17+AA17</f>
        <v/>
      </c>
      <c r="R17" s="484" t="n"/>
      <c r="S17" s="481" t="n"/>
      <c r="T17" s="484" t="n"/>
      <c r="U17" s="481" t="n"/>
      <c r="V17" s="480" t="n"/>
      <c r="W17" s="481" t="n"/>
      <c r="X17" s="480" t="n"/>
      <c r="Y17" s="481" t="n"/>
      <c r="Z17" s="480" t="n"/>
      <c r="AA17" s="481" t="n"/>
      <c r="AB17" s="478" t="n"/>
      <c r="AC17" s="479" t="n"/>
      <c r="AD17" s="477">
        <f>AF17+AH17+AJ17+AL17+AN17</f>
        <v/>
      </c>
      <c r="AE17" s="477">
        <f>AG17+AI17+AK17+AO17</f>
        <v/>
      </c>
      <c r="AF17" s="457" t="n">
        <v>0</v>
      </c>
      <c r="AG17" s="457" t="n">
        <v>0</v>
      </c>
      <c r="AH17" s="457" t="n">
        <v>0</v>
      </c>
      <c r="AI17" s="457" t="n">
        <v>0</v>
      </c>
      <c r="AJ17" s="457" t="n">
        <v>0</v>
      </c>
      <c r="AK17" s="457" t="n">
        <v>0</v>
      </c>
      <c r="AL17" s="457" t="n">
        <v>0</v>
      </c>
      <c r="AM17" s="457" t="n">
        <v>0</v>
      </c>
      <c r="AN17" s="480" t="n"/>
      <c r="AO17" s="481" t="n"/>
      <c r="AP17" s="478" t="n"/>
      <c r="AQ17" s="479" t="n"/>
      <c r="AR17" s="477">
        <f>AT17+AV17+AX17+AZ17+BB17</f>
        <v/>
      </c>
      <c r="AS17" s="477">
        <f>AU17+AW17+BA17+BC17</f>
        <v/>
      </c>
      <c r="AT17" s="457" t="n">
        <v>0</v>
      </c>
      <c r="AU17" s="457" t="n">
        <v>0</v>
      </c>
      <c r="AV17" s="457" t="n">
        <v>0</v>
      </c>
      <c r="AW17" s="457" t="n">
        <v>0</v>
      </c>
      <c r="AX17" s="457" t="n">
        <v>0</v>
      </c>
      <c r="AY17" s="457" t="n">
        <v>0</v>
      </c>
      <c r="AZ17" s="480" t="n"/>
      <c r="BA17" s="481" t="n"/>
      <c r="BB17" s="480" t="n"/>
      <c r="BC17" s="481" t="n"/>
      <c r="BD17" s="480" t="n"/>
      <c r="BE17" s="481" t="n"/>
      <c r="BF17" s="478" t="n"/>
      <c r="BG17" s="479" t="n"/>
      <c r="BH17" s="482" t="n"/>
      <c r="BI17" s="483" t="n"/>
      <c r="BJ17" s="484" t="n"/>
      <c r="BK17" s="481" t="n"/>
      <c r="BL17" s="484" t="n"/>
      <c r="BM17" s="481" t="n"/>
      <c r="BN17" s="480" t="n"/>
      <c r="BO17" s="481" t="n"/>
      <c r="BP17" s="480" t="n"/>
      <c r="BQ17" s="481" t="n"/>
      <c r="BR17" s="478" t="n"/>
      <c r="BS17" s="479" t="n"/>
      <c r="BT17" s="482" t="n"/>
      <c r="BU17" s="483" t="n"/>
      <c r="BV17" s="484" t="n"/>
      <c r="BW17" s="481" t="n"/>
      <c r="BX17" s="484" t="n"/>
      <c r="BY17" s="481" t="n"/>
      <c r="BZ17" s="480" t="n"/>
      <c r="CA17" s="481" t="n"/>
      <c r="CB17" s="480" t="n"/>
      <c r="CC17" s="95" t="n"/>
      <c r="CD17" s="96" t="n"/>
      <c r="CE17" s="97" t="n"/>
      <c r="CF17" s="92" t="n"/>
      <c r="CG17" s="122" t="n"/>
      <c r="CH17" s="100" t="n"/>
      <c r="CI17" s="98" t="n"/>
      <c r="CJ17" s="100" t="n"/>
      <c r="CK17" s="99" t="n"/>
      <c r="CL17" s="98" t="n"/>
      <c r="CM17" s="98" t="n"/>
      <c r="CN17" s="100" t="n"/>
      <c r="CO17" s="98" t="n"/>
      <c r="CP17" s="100" t="n"/>
      <c r="CQ17" s="99" t="n"/>
    </row>
    <row r="18" outlineLevel="1" s="414">
      <c r="A18" s="475" t="inlineStr">
        <is>
          <t>Входящая почта sales</t>
        </is>
      </c>
      <c r="B18" s="87" t="n"/>
      <c r="C18" s="88" t="n"/>
      <c r="D18" s="476">
        <f>SUM(P18,AD18,AR18,BH18,BT18,CF18)</f>
        <v/>
      </c>
      <c r="E18" s="476">
        <f>SUM(Q18,AE18,AS18,BI18,BU18,CG18)</f>
        <v/>
      </c>
      <c r="F18" s="87" t="n"/>
      <c r="G18" s="88" t="n"/>
      <c r="H18" s="476">
        <f>P18+AD18+AR18</f>
        <v/>
      </c>
      <c r="I18" s="476">
        <f>Q18+AE18+AS18</f>
        <v/>
      </c>
      <c r="J18" s="87" t="n"/>
      <c r="K18" s="88" t="n"/>
      <c r="L18" s="476">
        <f>BH18+BT18+CF18</f>
        <v/>
      </c>
      <c r="M18" s="476">
        <f>BI18+BU18+CG18</f>
        <v/>
      </c>
      <c r="N18" s="478" t="n"/>
      <c r="O18" s="479" t="n"/>
      <c r="P18" s="477">
        <f>R18+T18+V18+X18+Z18</f>
        <v/>
      </c>
      <c r="Q18" s="477">
        <f>S18+U18+W18+AA18</f>
        <v/>
      </c>
      <c r="R18" s="484" t="n"/>
      <c r="S18" s="481" t="n"/>
      <c r="T18" s="484" t="n"/>
      <c r="U18" s="481" t="n"/>
      <c r="V18" s="480" t="n"/>
      <c r="W18" s="481" t="n"/>
      <c r="X18" s="480" t="n"/>
      <c r="Y18" s="481" t="n"/>
      <c r="Z18" s="480" t="n"/>
      <c r="AA18" s="481" t="n"/>
      <c r="AB18" s="478" t="n"/>
      <c r="AC18" s="479" t="n"/>
      <c r="AD18" s="477">
        <f>AF18+AH18+AJ18+AL18+AN18</f>
        <v/>
      </c>
      <c r="AE18" s="477">
        <f>AG18+AI18+AK18+AO18</f>
        <v/>
      </c>
      <c r="AF18" s="457" t="n">
        <v>0</v>
      </c>
      <c r="AG18" s="457" t="n">
        <v>0</v>
      </c>
      <c r="AH18" s="457" t="n">
        <v>0</v>
      </c>
      <c r="AI18" s="457" t="n">
        <v>0</v>
      </c>
      <c r="AJ18" s="457" t="n">
        <v>0</v>
      </c>
      <c r="AK18" s="457" t="n">
        <v>0</v>
      </c>
      <c r="AL18" s="457" t="n">
        <v>0</v>
      </c>
      <c r="AM18" s="457" t="n">
        <v>0</v>
      </c>
      <c r="AN18" s="480" t="n"/>
      <c r="AO18" s="481" t="n"/>
      <c r="AP18" s="478" t="n"/>
      <c r="AQ18" s="479" t="n"/>
      <c r="AR18" s="477">
        <f>AT18+AV18+AX18+AZ18+BB18</f>
        <v/>
      </c>
      <c r="AS18" s="477">
        <f>AU18+AW18+BA18+BC18</f>
        <v/>
      </c>
      <c r="AT18" s="457" t="n">
        <v>0</v>
      </c>
      <c r="AU18" s="457" t="n">
        <v>0</v>
      </c>
      <c r="AV18" s="457" t="n">
        <v>0</v>
      </c>
      <c r="AW18" s="457" t="n">
        <v>0</v>
      </c>
      <c r="AX18" s="457" t="n">
        <v>0</v>
      </c>
      <c r="AY18" s="457" t="n">
        <v>0</v>
      </c>
      <c r="AZ18" s="480" t="n"/>
      <c r="BA18" s="481" t="n"/>
      <c r="BB18" s="480" t="n"/>
      <c r="BC18" s="481" t="n"/>
      <c r="BD18" s="480" t="n"/>
      <c r="BE18" s="481" t="n"/>
      <c r="BF18" s="478" t="n"/>
      <c r="BG18" s="479" t="n"/>
      <c r="BH18" s="482" t="n"/>
      <c r="BI18" s="483" t="n"/>
      <c r="BJ18" s="484" t="n"/>
      <c r="BK18" s="481" t="n"/>
      <c r="BL18" s="480" t="n"/>
      <c r="BM18" s="481" t="n"/>
      <c r="BN18" s="480" t="n"/>
      <c r="BO18" s="481" t="n"/>
      <c r="BP18" s="480" t="n"/>
      <c r="BQ18" s="481" t="n"/>
      <c r="BR18" s="478" t="n"/>
      <c r="BS18" s="479" t="n"/>
      <c r="BT18" s="482" t="n"/>
      <c r="BU18" s="483" t="n"/>
      <c r="BV18" s="484" t="n"/>
      <c r="BW18" s="481" t="n"/>
      <c r="BX18" s="484" t="n"/>
      <c r="BY18" s="481" t="n"/>
      <c r="BZ18" s="480" t="n"/>
      <c r="CA18" s="481" t="n"/>
      <c r="CB18" s="480" t="n"/>
      <c r="CC18" s="95" t="n"/>
      <c r="CD18" s="96" t="n"/>
      <c r="CE18" s="97" t="n"/>
      <c r="CF18" s="92" t="n"/>
      <c r="CG18" s="122" t="n"/>
      <c r="CH18" s="100" t="n"/>
      <c r="CI18" s="98" t="n"/>
      <c r="CJ18" s="100" t="n"/>
      <c r="CK18" s="98" t="n"/>
      <c r="CL18" s="100" t="n"/>
      <c r="CM18" s="98" t="n"/>
      <c r="CN18" s="100" t="n"/>
      <c r="CO18" s="98" t="n"/>
      <c r="CP18" s="100" t="n"/>
      <c r="CQ18" s="99" t="n"/>
    </row>
    <row r="19" outlineLevel="1" s="414">
      <c r="A19" s="475" t="inlineStr">
        <is>
          <t>Рекомендации</t>
        </is>
      </c>
      <c r="B19" s="87" t="n"/>
      <c r="C19" s="124" t="n"/>
      <c r="D19" s="476">
        <f>SUM(P19,AD19,AR19,BH19,BT19,CF19)</f>
        <v/>
      </c>
      <c r="E19" s="476">
        <f>SUM(Q19,AE19,AS19,BI19,BU19,CG19)</f>
        <v/>
      </c>
      <c r="F19" s="87" t="n"/>
      <c r="G19" s="88" t="n"/>
      <c r="H19" s="476">
        <f>P19+AD19+AR19</f>
        <v/>
      </c>
      <c r="I19" s="476">
        <f>Q19+AE19+AS19</f>
        <v/>
      </c>
      <c r="J19" s="87" t="n"/>
      <c r="K19" s="88" t="n"/>
      <c r="L19" s="476">
        <f>BH19+BT19+CF19</f>
        <v/>
      </c>
      <c r="M19" s="476">
        <f>BI19+BU19+CG19</f>
        <v/>
      </c>
      <c r="N19" s="478" t="n"/>
      <c r="O19" s="479" t="n"/>
      <c r="P19" s="477">
        <f>R19+T19+V19+X19+Z19</f>
        <v/>
      </c>
      <c r="Q19" s="477">
        <f>S19+U19+W19+AA19</f>
        <v/>
      </c>
      <c r="R19" s="484" t="n"/>
      <c r="S19" s="481" t="n"/>
      <c r="T19" s="484" t="n"/>
      <c r="U19" s="481" t="n"/>
      <c r="V19" s="480" t="n"/>
      <c r="W19" s="481" t="n"/>
      <c r="X19" s="480" t="n"/>
      <c r="Y19" s="481" t="n"/>
      <c r="Z19" s="480" t="n"/>
      <c r="AA19" s="481" t="n"/>
      <c r="AB19" s="478" t="n"/>
      <c r="AC19" s="479" t="n"/>
      <c r="AD19" s="477">
        <f>AF19+AH19+AJ19+AL19+AN19</f>
        <v/>
      </c>
      <c r="AE19" s="477">
        <f>AG19+AI19+AK19+AO19</f>
        <v/>
      </c>
      <c r="AF19" s="457" t="n">
        <v>0</v>
      </c>
      <c r="AG19" s="457" t="n">
        <v>0</v>
      </c>
      <c r="AH19" s="457" t="n">
        <v>0</v>
      </c>
      <c r="AI19" s="457" t="n">
        <v>0</v>
      </c>
      <c r="AJ19" s="457" t="n">
        <v>0</v>
      </c>
      <c r="AK19" s="457" t="n">
        <v>0</v>
      </c>
      <c r="AL19" s="457" t="n">
        <v>0</v>
      </c>
      <c r="AM19" s="457" t="n">
        <v>0</v>
      </c>
      <c r="AN19" s="480" t="n"/>
      <c r="AO19" s="484" t="n"/>
      <c r="AP19" s="478" t="n"/>
      <c r="AQ19" s="479" t="n"/>
      <c r="AR19" s="477">
        <f>AT19+AV19+AX19+AZ19+BB19</f>
        <v/>
      </c>
      <c r="AS19" s="477">
        <f>AU19+AW19+BA19+BC19</f>
        <v/>
      </c>
      <c r="AT19" s="457" t="n">
        <v>0</v>
      </c>
      <c r="AU19" s="457" t="n">
        <v>0</v>
      </c>
      <c r="AV19" s="457" t="n">
        <v>0</v>
      </c>
      <c r="AW19" s="457" t="n">
        <v>0</v>
      </c>
      <c r="AX19" s="457" t="n">
        <v>0</v>
      </c>
      <c r="AY19" s="457" t="n">
        <v>0</v>
      </c>
      <c r="AZ19" s="480" t="n"/>
      <c r="BA19" s="484" t="n"/>
      <c r="BB19" s="480" t="n"/>
      <c r="BC19" s="484" t="n"/>
      <c r="BD19" s="480" t="n"/>
      <c r="BE19" s="484" t="n"/>
      <c r="BF19" s="478" t="n"/>
      <c r="BG19" s="479" t="n"/>
      <c r="BH19" s="482" t="n"/>
      <c r="BI19" s="483" t="n"/>
      <c r="BJ19" s="484" t="n"/>
      <c r="BK19" s="484" t="n"/>
      <c r="BL19" s="480" t="n"/>
      <c r="BM19" s="484" t="n"/>
      <c r="BN19" s="480" t="n"/>
      <c r="BO19" s="484" t="n"/>
      <c r="BP19" s="480" t="n"/>
      <c r="BQ19" s="484" t="n"/>
      <c r="BR19" s="478" t="n"/>
      <c r="BS19" s="479" t="n"/>
      <c r="BT19" s="482" t="n"/>
      <c r="BU19" s="483" t="n"/>
      <c r="BV19" s="484" t="n"/>
      <c r="BW19" s="484" t="n"/>
      <c r="BX19" s="480" t="n"/>
      <c r="BY19" s="484" t="n"/>
      <c r="BZ19" s="480" t="n"/>
      <c r="CA19" s="484" t="n"/>
      <c r="CB19" s="480" t="n"/>
      <c r="CC19" s="94" t="n"/>
      <c r="CD19" s="96" t="n"/>
      <c r="CE19" s="97" t="n"/>
      <c r="CF19" s="92" t="n"/>
      <c r="CG19" s="122" t="n"/>
      <c r="CH19" s="100" t="n"/>
      <c r="CI19" s="98" t="n"/>
      <c r="CJ19" s="100" t="n"/>
      <c r="CK19" s="98" t="n"/>
      <c r="CL19" s="100" t="n"/>
      <c r="CM19" s="98" t="n"/>
      <c r="CN19" s="100" t="n"/>
      <c r="CO19" s="98" t="n"/>
      <c r="CP19" s="100" t="n"/>
      <c r="CQ19" s="99" t="n"/>
    </row>
    <row r="20" outlineLevel="1" s="414">
      <c r="A20" s="475" t="inlineStr">
        <is>
          <t>Неизвестно</t>
        </is>
      </c>
      <c r="B20" s="126" t="n"/>
      <c r="C20" s="127" t="n"/>
      <c r="D20" s="485">
        <f>SUM(P20,AD20,AR20,BH20,BT20,CF20)</f>
        <v/>
      </c>
      <c r="E20" s="485">
        <f>SUM(Q20,AE20,AS20,BI20,BU20,CG20)</f>
        <v/>
      </c>
      <c r="F20" s="126" t="n"/>
      <c r="G20" s="128" t="n"/>
      <c r="H20" s="485">
        <f>P20+AD20+AR20</f>
        <v/>
      </c>
      <c r="I20" s="485">
        <f>Q20+AE20+AS20</f>
        <v/>
      </c>
      <c r="J20" s="129" t="n"/>
      <c r="K20" s="130" t="n"/>
      <c r="L20" s="476">
        <f>BH20+BT20+CF20</f>
        <v/>
      </c>
      <c r="M20" s="476">
        <f>BI20+BU20+CG20</f>
        <v/>
      </c>
      <c r="N20" s="488" t="n"/>
      <c r="O20" s="489" t="n"/>
      <c r="P20" s="486">
        <f>R20+T20+V20+X20+Z20</f>
        <v/>
      </c>
      <c r="Q20" s="486">
        <f>S20+U20+W20+AA20</f>
        <v/>
      </c>
      <c r="R20" s="491" t="n"/>
      <c r="S20" s="491" t="n"/>
      <c r="T20" s="490" t="n"/>
      <c r="U20" s="491" t="n"/>
      <c r="V20" s="490" t="n"/>
      <c r="W20" s="491" t="n"/>
      <c r="X20" s="490" t="n"/>
      <c r="Y20" s="541" t="n"/>
      <c r="Z20" s="496" t="n"/>
      <c r="AA20" s="541" t="n"/>
      <c r="AB20" s="488" t="n"/>
      <c r="AC20" s="489" t="n"/>
      <c r="AD20" s="486">
        <f>AF20+AH20+AJ20+AL20+AN20</f>
        <v/>
      </c>
      <c r="AE20" s="486">
        <f>AG20+AI20+AK20+AO20</f>
        <v/>
      </c>
      <c r="AF20" s="542" t="n">
        <v>0</v>
      </c>
      <c r="AG20" s="542" t="n">
        <v>0</v>
      </c>
      <c r="AH20" s="457" t="n">
        <v>0</v>
      </c>
      <c r="AI20" s="457" t="n">
        <v>0</v>
      </c>
      <c r="AJ20" s="457" t="n">
        <v>0</v>
      </c>
      <c r="AK20" s="457" t="n">
        <v>0</v>
      </c>
      <c r="AL20" s="457" t="n">
        <v>0</v>
      </c>
      <c r="AM20" s="457" t="n">
        <v>0</v>
      </c>
      <c r="AN20" s="490" t="n"/>
      <c r="AO20" s="491" t="n"/>
      <c r="AP20" s="488" t="n"/>
      <c r="AQ20" s="489" t="n"/>
      <c r="AR20" s="486">
        <f>AT20+AV20+AX20+AZ20+BB20</f>
        <v/>
      </c>
      <c r="AS20" s="486">
        <f>AU20+AW20+BA20+BC20</f>
        <v/>
      </c>
      <c r="AT20" s="457" t="n">
        <v>0</v>
      </c>
      <c r="AU20" s="457" t="n">
        <v>0</v>
      </c>
      <c r="AV20" s="457" t="n">
        <v>2</v>
      </c>
      <c r="AW20" s="457" t="n">
        <v>2</v>
      </c>
      <c r="AX20" s="457" t="n">
        <v>0</v>
      </c>
      <c r="AY20" s="457" t="n">
        <v>0</v>
      </c>
      <c r="AZ20" s="488" t="n"/>
      <c r="BA20" s="489" t="n"/>
      <c r="BB20" s="488" t="n"/>
      <c r="BC20" s="489" t="n"/>
      <c r="BD20" s="488" t="n"/>
      <c r="BE20" s="489" t="n"/>
      <c r="BF20" s="488" t="n"/>
      <c r="BG20" s="489" t="n"/>
      <c r="BH20" s="493" t="n"/>
      <c r="BI20" s="494" t="n"/>
      <c r="BJ20" s="495" t="n"/>
      <c r="BK20" s="495" t="n"/>
      <c r="BL20" s="496" t="n"/>
      <c r="BM20" s="495" t="n"/>
      <c r="BN20" s="496" t="n"/>
      <c r="BO20" s="495" t="n"/>
      <c r="BP20" s="496" t="n"/>
      <c r="BQ20" s="495" t="n"/>
      <c r="BR20" s="488" t="n"/>
      <c r="BS20" s="489" t="n"/>
      <c r="BT20" s="493" t="n"/>
      <c r="BU20" s="494" t="n"/>
      <c r="BV20" s="495" t="n"/>
      <c r="BW20" s="495" t="n"/>
      <c r="BX20" s="496" t="n"/>
      <c r="BY20" s="495" t="n"/>
      <c r="BZ20" s="496" t="n"/>
      <c r="CA20" s="495" t="n"/>
      <c r="CB20" s="496" t="n"/>
      <c r="CC20" s="143" t="n"/>
      <c r="CD20" s="132" t="n"/>
      <c r="CE20" s="133" t="n"/>
      <c r="CF20" s="141" t="n"/>
      <c r="CG20" s="144" t="n"/>
      <c r="CH20" s="145" t="n"/>
      <c r="CI20" s="146" t="n"/>
      <c r="CJ20" s="145" t="n"/>
      <c r="CK20" s="146" t="n"/>
      <c r="CL20" s="145" t="n"/>
      <c r="CM20" s="146" t="n"/>
      <c r="CN20" s="145" t="n"/>
      <c r="CO20" s="146" t="n"/>
      <c r="CP20" s="145" t="n"/>
      <c r="CQ20" s="147" t="n"/>
    </row>
    <row r="21">
      <c r="A21" s="497" t="n"/>
      <c r="B21" s="498" t="n"/>
      <c r="C21" s="498" t="n"/>
      <c r="D21" s="498" t="n"/>
      <c r="E21" s="498" t="n"/>
      <c r="F21" s="498" t="n"/>
      <c r="G21" s="498" t="n"/>
      <c r="H21" s="498" t="n"/>
      <c r="I21" s="498" t="n"/>
      <c r="J21" s="498" t="n"/>
      <c r="K21" s="498" t="n"/>
      <c r="L21" s="498" t="n"/>
      <c r="M21" s="498" t="n"/>
      <c r="N21" s="498" t="n"/>
      <c r="O21" s="498" t="n"/>
      <c r="P21" s="498" t="n"/>
      <c r="Q21" s="498" t="n"/>
      <c r="R21" s="498" t="n"/>
      <c r="S21" s="498" t="n"/>
      <c r="T21" s="498" t="n"/>
      <c r="U21" s="498" t="n"/>
      <c r="V21" s="498" t="n"/>
      <c r="W21" s="498" t="n"/>
      <c r="X21" s="498" t="n"/>
      <c r="Y21" s="498" t="n"/>
      <c r="Z21" s="498" t="n"/>
      <c r="AA21" s="498" t="n"/>
      <c r="AB21" s="498" t="n"/>
      <c r="AC21" s="498" t="n"/>
      <c r="AD21" s="498" t="n"/>
      <c r="AE21" s="498" t="n"/>
      <c r="AF21" s="498" t="n"/>
      <c r="AG21" s="498" t="n"/>
      <c r="AH21" s="498" t="n"/>
      <c r="AI21" s="498" t="n"/>
      <c r="AJ21" s="498" t="n"/>
      <c r="AK21" s="498" t="n"/>
      <c r="AL21" s="498" t="n"/>
      <c r="AM21" s="498" t="n"/>
      <c r="AN21" s="498" t="n"/>
      <c r="AO21" s="498" t="n"/>
      <c r="AP21" s="498" t="n"/>
      <c r="AQ21" s="498" t="n"/>
      <c r="AR21" s="498" t="n"/>
      <c r="AS21" s="498" t="n"/>
      <c r="AT21" s="498" t="n"/>
      <c r="AU21" s="498" t="n"/>
      <c r="AV21" s="498" t="n"/>
      <c r="AW21" s="498" t="n"/>
      <c r="AX21" s="498" t="n"/>
      <c r="AY21" s="498" t="n"/>
      <c r="AZ21" s="498" t="n"/>
      <c r="BA21" s="498" t="n"/>
      <c r="BB21" s="498" t="n"/>
      <c r="BC21" s="498" t="n"/>
      <c r="BD21" s="498" t="n"/>
      <c r="BE21" s="498" t="n"/>
      <c r="BF21" s="498" t="n"/>
      <c r="BG21" s="498" t="n"/>
      <c r="BH21" s="498" t="n"/>
      <c r="BI21" s="498" t="n"/>
      <c r="BJ21" s="498" t="n"/>
      <c r="BK21" s="498" t="n"/>
      <c r="BL21" s="498" t="n"/>
      <c r="BM21" s="498" t="n"/>
      <c r="BN21" s="498" t="n"/>
      <c r="BO21" s="498" t="n"/>
      <c r="BP21" s="498" t="n"/>
      <c r="BQ21" s="498" t="n"/>
      <c r="BR21" s="498" t="n"/>
      <c r="BS21" s="498" t="n"/>
      <c r="BT21" s="498" t="n"/>
      <c r="BU21" s="498" t="n"/>
      <c r="BV21" s="498" t="n"/>
      <c r="BW21" s="498" t="n"/>
      <c r="BX21" s="498" t="n"/>
      <c r="BY21" s="498" t="n"/>
      <c r="BZ21" s="498" t="n"/>
      <c r="CA21" s="498" t="n"/>
      <c r="CB21" s="498" t="n"/>
      <c r="CC21" s="104" t="n"/>
      <c r="CD21" s="104" t="n"/>
      <c r="CE21" s="104" t="n"/>
      <c r="CF21" s="104" t="n"/>
      <c r="CG21" s="104" t="n"/>
      <c r="CH21" s="453" t="n"/>
      <c r="CI21" s="453" t="n"/>
      <c r="CJ21" s="453" t="n"/>
      <c r="CK21" s="453" t="n"/>
      <c r="CL21" s="453" t="n"/>
      <c r="CM21" s="453" t="n"/>
      <c r="CN21" s="453" t="n"/>
      <c r="CO21" s="453" t="n"/>
      <c r="CP21" s="453" t="n"/>
      <c r="CQ21" s="453" t="n"/>
    </row>
    <row r="22">
      <c r="A22" s="464" t="inlineStr">
        <is>
          <t>Расходы</t>
        </is>
      </c>
      <c r="B22" s="455" t="inlineStr">
        <is>
          <t>Квота</t>
        </is>
      </c>
      <c r="C22" s="856" t="n"/>
      <c r="D22" s="456" t="inlineStr">
        <is>
          <t>Факт</t>
        </is>
      </c>
      <c r="E22" s="856" t="n"/>
      <c r="F22" s="455" t="inlineStr">
        <is>
          <t>Квота</t>
        </is>
      </c>
      <c r="G22" s="856" t="n"/>
      <c r="H22" s="456" t="inlineStr">
        <is>
          <t>Факт</t>
        </is>
      </c>
      <c r="I22" s="856" t="n"/>
      <c r="J22" s="455" t="inlineStr">
        <is>
          <t>Квота</t>
        </is>
      </c>
      <c r="K22" s="856" t="n"/>
      <c r="L22" s="456" t="inlineStr">
        <is>
          <t>Факт</t>
        </is>
      </c>
      <c r="M22" s="856" t="n"/>
      <c r="N22" s="455" t="inlineStr">
        <is>
          <t>Квота</t>
        </is>
      </c>
      <c r="O22" s="856" t="n"/>
      <c r="P22" s="456" t="inlineStr">
        <is>
          <t>Факт</t>
        </is>
      </c>
      <c r="Q22" s="856" t="n"/>
      <c r="R22" s="457" t="inlineStr">
        <is>
          <t>30.06 - 06.07</t>
        </is>
      </c>
      <c r="S22" s="856" t="n"/>
      <c r="T22" s="457" t="inlineStr">
        <is>
          <t>07.07 - 13.07</t>
        </is>
      </c>
      <c r="U22" s="856" t="n"/>
      <c r="V22" s="457" t="inlineStr">
        <is>
          <t>14.07 - 20.07</t>
        </is>
      </c>
      <c r="W22" s="856" t="n"/>
      <c r="X22" s="457" t="inlineStr">
        <is>
          <t>21.07 - 27.07</t>
        </is>
      </c>
      <c r="Y22" s="856" t="n"/>
      <c r="Z22" s="457" t="inlineStr">
        <is>
          <t>28.07 - 03.08</t>
        </is>
      </c>
      <c r="AA22" s="856" t="n"/>
      <c r="AB22" s="455" t="inlineStr">
        <is>
          <t>Квота</t>
        </is>
      </c>
      <c r="AC22" s="856" t="n"/>
      <c r="AD22" s="456" t="inlineStr">
        <is>
          <t>Факт</t>
        </is>
      </c>
      <c r="AE22" s="856" t="n"/>
      <c r="AF22" s="457" t="inlineStr">
        <is>
          <t>04.08 - 10.08</t>
        </is>
      </c>
      <c r="AG22" s="856" t="n"/>
      <c r="AH22" s="457" t="inlineStr">
        <is>
          <t>11.08 - 17.08</t>
        </is>
      </c>
      <c r="AI22" s="856" t="n"/>
      <c r="AJ22" s="457" t="inlineStr">
        <is>
          <t>18.08 - 24.08</t>
        </is>
      </c>
      <c r="AK22" s="856" t="n"/>
      <c r="AL22" s="457" t="inlineStr">
        <is>
          <t>25.08 - 31.08</t>
        </is>
      </c>
      <c r="AM22" s="856" t="n"/>
      <c r="AN22" s="457" t="inlineStr">
        <is>
          <t>26.08 - 31.08</t>
        </is>
      </c>
      <c r="AO22" s="856" t="n"/>
      <c r="AP22" s="455" t="inlineStr">
        <is>
          <t>Квота</t>
        </is>
      </c>
      <c r="AQ22" s="856" t="n"/>
      <c r="AR22" s="456" t="inlineStr">
        <is>
          <t>Факт</t>
        </is>
      </c>
      <c r="AS22" s="856" t="n"/>
      <c r="AT22" s="457" t="inlineStr">
        <is>
          <t>01-07.09</t>
        </is>
      </c>
      <c r="AU22" s="856" t="n"/>
      <c r="AV22" s="457" t="inlineStr">
        <is>
          <t>08.09 - 14.09</t>
        </is>
      </c>
      <c r="AW22" s="856" t="n"/>
      <c r="AX22" s="457" t="inlineStr">
        <is>
          <t>15.09 - 21.09</t>
        </is>
      </c>
      <c r="AY22" s="856" t="n"/>
      <c r="AZ22" s="457" t="inlineStr">
        <is>
          <t>22.09 - 28.09</t>
        </is>
      </c>
      <c r="BA22" s="856" t="n"/>
      <c r="BB22" s="457" t="inlineStr">
        <is>
          <t>29.09 - 05.10</t>
        </is>
      </c>
      <c r="BC22" s="856" t="n"/>
      <c r="BD22" s="459" t="n">
        <v>45930</v>
      </c>
      <c r="BE22" s="856" t="n"/>
      <c r="BF22" s="455" t="inlineStr">
        <is>
          <t>Квота</t>
        </is>
      </c>
      <c r="BG22" s="856" t="n"/>
      <c r="BH22" s="456" t="inlineStr">
        <is>
          <t>Факт</t>
        </is>
      </c>
      <c r="BI22" s="856" t="n"/>
      <c r="BJ22" s="457" t="inlineStr">
        <is>
          <t>06.10 - 12.10</t>
        </is>
      </c>
      <c r="BK22" s="856" t="n"/>
      <c r="BL22" s="457" t="inlineStr">
        <is>
          <t>13.10 - 19.10</t>
        </is>
      </c>
      <c r="BM22" s="856" t="n"/>
      <c r="BN22" s="457" t="inlineStr">
        <is>
          <t>20.10 - 26.10</t>
        </is>
      </c>
      <c r="BO22" s="856" t="n"/>
      <c r="BP22" s="457" t="inlineStr">
        <is>
          <t>27.10 - 02.11</t>
        </is>
      </c>
      <c r="BQ22" s="856" t="n"/>
      <c r="BR22" s="455" t="inlineStr">
        <is>
          <t>Квота</t>
        </is>
      </c>
      <c r="BS22" s="856" t="n"/>
      <c r="BT22" s="456" t="inlineStr">
        <is>
          <t>Факт</t>
        </is>
      </c>
      <c r="BU22" s="856" t="n"/>
      <c r="BV22" s="457" t="inlineStr">
        <is>
          <t>03.11 - 09.11</t>
        </is>
      </c>
      <c r="BW22" s="856" t="n"/>
      <c r="BX22" s="457" t="inlineStr">
        <is>
          <t>10.11 - 16.11</t>
        </is>
      </c>
      <c r="BY22" s="856" t="n"/>
      <c r="BZ22" s="457" t="inlineStr">
        <is>
          <t>17.11 - 23.11</t>
        </is>
      </c>
      <c r="CA22" s="856" t="n"/>
      <c r="CB22" s="457" t="inlineStr">
        <is>
          <t>24.11 - 30.11</t>
        </is>
      </c>
      <c r="CC22" s="856" t="n"/>
      <c r="CD22" s="150" t="inlineStr">
        <is>
          <t>Квота</t>
        </is>
      </c>
      <c r="CE22" s="862" t="n"/>
      <c r="CF22" s="428" t="inlineStr">
        <is>
          <t>Факт</t>
        </is>
      </c>
      <c r="CG22" s="858" t="n"/>
      <c r="CH22" s="432" t="inlineStr">
        <is>
          <t>01.12 - 07.12</t>
        </is>
      </c>
      <c r="CI22" s="858" t="n"/>
      <c r="CJ22" s="432" t="inlineStr">
        <is>
          <t>08.12 - 14.12</t>
        </is>
      </c>
      <c r="CK22" s="858" t="n"/>
      <c r="CL22" s="432" t="inlineStr">
        <is>
          <t>15.12 - 21.12</t>
        </is>
      </c>
      <c r="CM22" s="858" t="n"/>
      <c r="CN22" s="432" t="inlineStr">
        <is>
          <t>22.12 - 28.12</t>
        </is>
      </c>
      <c r="CO22" s="858" t="n"/>
      <c r="CP22" s="432" t="inlineStr">
        <is>
          <t>29.12 - 30.12</t>
        </is>
      </c>
      <c r="CQ22" s="858" t="n"/>
    </row>
    <row r="23">
      <c r="A23" s="502" t="inlineStr">
        <is>
          <t>Всего на платное продвижение:</t>
        </is>
      </c>
      <c r="B23" s="503">
        <f>'Продукт 2'!Z11+'Продукт 3'!Z11</f>
        <v/>
      </c>
      <c r="C23" s="856" t="n"/>
      <c r="D23" s="503">
        <f>SUM(Z23,AN23,BB23,BP23,CB23,CL23)</f>
        <v/>
      </c>
      <c r="E23" s="856" t="n"/>
      <c r="F23" s="503">
        <f>N23+AB23+AP23</f>
        <v/>
      </c>
      <c r="G23" s="856" t="n"/>
      <c r="H23" s="503">
        <f>P23+AD23+AR23</f>
        <v/>
      </c>
      <c r="I23" s="856" t="n"/>
      <c r="J23" s="503">
        <f>BF23+BR23+CD23</f>
        <v/>
      </c>
      <c r="K23" s="856" t="n"/>
      <c r="L23" s="503">
        <f>BH23+BT23+CF23</f>
        <v/>
      </c>
      <c r="M23" s="856" t="n"/>
      <c r="N23" s="503" t="n">
        <v>380000</v>
      </c>
      <c r="O23" s="856" t="n"/>
      <c r="P23" s="503">
        <f>SUM(P26:Q36)</f>
        <v/>
      </c>
      <c r="Q23" s="856" t="n"/>
      <c r="R23" s="503">
        <f>SUM(R33:S50)</f>
        <v/>
      </c>
      <c r="S23" s="856" t="n"/>
      <c r="T23" s="503">
        <f>SUM(T33:U50)</f>
        <v/>
      </c>
      <c r="U23" s="856" t="n"/>
      <c r="V23" s="503">
        <f>SUM(V33:W50)</f>
        <v/>
      </c>
      <c r="W23" s="856" t="n"/>
      <c r="X23" s="503">
        <f>SUM(X33:Y50)</f>
        <v/>
      </c>
      <c r="Y23" s="856" t="n"/>
      <c r="Z23" s="503">
        <f>SUM(Z33:AA50)</f>
        <v/>
      </c>
      <c r="AA23" s="856" t="n"/>
      <c r="AB23" s="503" t="n">
        <v>120000</v>
      </c>
      <c r="AC23" s="856" t="n"/>
      <c r="AD23" s="503">
        <f>SUM(AD26:AE36)</f>
        <v/>
      </c>
      <c r="AE23" s="856" t="n"/>
      <c r="AF23" s="503">
        <f>SUM(AF33:AG50)</f>
        <v/>
      </c>
      <c r="AG23" s="856" t="n"/>
      <c r="AH23" s="503">
        <f>SUM(AH33:AI50)</f>
        <v/>
      </c>
      <c r="AI23" s="856" t="n"/>
      <c r="AJ23" s="503">
        <f>SUM(AJ33:AK50)</f>
        <v/>
      </c>
      <c r="AK23" s="856" t="n"/>
      <c r="AL23" s="503">
        <f>SUM(AL33:AM50)</f>
        <v/>
      </c>
      <c r="AM23" s="856" t="n"/>
      <c r="AN23" s="503">
        <f>SUM(AN33:AO50)</f>
        <v/>
      </c>
      <c r="AO23" s="856" t="n"/>
      <c r="AP23" s="503" t="n">
        <v>380000</v>
      </c>
      <c r="AQ23" s="856" t="n"/>
      <c r="AR23" s="503">
        <f>SUM(AR26:AS36)</f>
        <v/>
      </c>
      <c r="AS23" s="856" t="n"/>
      <c r="AT23" s="503">
        <f>SUM(AT26:AU36)</f>
        <v/>
      </c>
      <c r="AU23" s="856" t="n"/>
      <c r="AV23" s="503">
        <f>SUM(AV26:AW36)</f>
        <v/>
      </c>
      <c r="AW23" s="856" t="n"/>
      <c r="AX23" s="503">
        <f>SUM(AX26:AY36)</f>
        <v/>
      </c>
      <c r="AY23" s="856" t="n"/>
      <c r="AZ23" s="503">
        <f>SUM(AZ26:BA36)</f>
        <v/>
      </c>
      <c r="BA23" s="856" t="n"/>
      <c r="BB23" s="503">
        <f>SUM(BB26:BC36)</f>
        <v/>
      </c>
      <c r="BC23" s="856" t="n"/>
      <c r="BD23" s="503">
        <f>SUM(BD33:BE50)</f>
        <v/>
      </c>
      <c r="BE23" s="856" t="n"/>
      <c r="BF23" s="503" t="n">
        <v>380000</v>
      </c>
      <c r="BG23" s="856" t="n"/>
      <c r="BH23" s="503">
        <f>SUM(BH26:BI36)</f>
        <v/>
      </c>
      <c r="BI23" s="856" t="n"/>
      <c r="BJ23" s="503">
        <f>SUM(BJ33:BK50)</f>
        <v/>
      </c>
      <c r="BK23" s="856" t="n"/>
      <c r="BL23" s="503">
        <f>SUM(BL33:BM50)</f>
        <v/>
      </c>
      <c r="BM23" s="856" t="n"/>
      <c r="BN23" s="503">
        <f>SUM(BN33:BO50)</f>
        <v/>
      </c>
      <c r="BO23" s="856" t="n"/>
      <c r="BP23" s="503">
        <f>SUM(BP33:BQ50)</f>
        <v/>
      </c>
      <c r="BQ23" s="856" t="n"/>
      <c r="BR23" s="503" t="n">
        <v>380000</v>
      </c>
      <c r="BS23" s="856" t="n"/>
      <c r="BT23" s="503">
        <f>SUM(BT26:BU36)</f>
        <v/>
      </c>
      <c r="BU23" s="856" t="n"/>
      <c r="BV23" s="503">
        <f>SUM(BV33:BW50)</f>
        <v/>
      </c>
      <c r="BW23" s="856" t="n"/>
      <c r="BX23" s="503">
        <f>SUM(BX33:BY50)</f>
        <v/>
      </c>
      <c r="BY23" s="856" t="n"/>
      <c r="BZ23" s="503">
        <f>SUM(BZ33:CA50)</f>
        <v/>
      </c>
      <c r="CA23" s="856" t="n"/>
      <c r="CB23" s="503">
        <f>SUM(CB33:CC50)</f>
        <v/>
      </c>
      <c r="CC23" s="856" t="n"/>
      <c r="CD23" s="170" t="n">
        <v>380000</v>
      </c>
      <c r="CE23" s="857" t="n"/>
      <c r="CF23" s="170">
        <f>SUM(CF26:CG36)</f>
        <v/>
      </c>
      <c r="CG23" s="857" t="n"/>
      <c r="CH23" s="828" t="n"/>
      <c r="CI23" s="828" t="n"/>
      <c r="CJ23" s="829" t="n"/>
      <c r="CK23" s="828" t="n"/>
      <c r="CL23" s="829" t="n"/>
      <c r="CM23" s="828" t="n"/>
      <c r="CN23" s="829" t="n"/>
      <c r="CO23" s="828" t="n"/>
      <c r="CP23" s="829" t="n"/>
      <c r="CQ23" s="830" t="n"/>
    </row>
    <row r="24">
      <c r="A24" s="502" t="inlineStr">
        <is>
          <t xml:space="preserve">Всего на лидогенерацию: </t>
        </is>
      </c>
      <c r="B24" s="503">
        <f>B23*0.7</f>
        <v/>
      </c>
      <c r="C24" s="856" t="n"/>
      <c r="D24" s="503">
        <f>SUM(D26:E36)</f>
        <v/>
      </c>
      <c r="E24" s="856" t="n"/>
      <c r="F24" s="503">
        <f>F23*0.7</f>
        <v/>
      </c>
      <c r="G24" s="856" t="n"/>
      <c r="H24" s="503">
        <f>SUM(H26:I36)</f>
        <v/>
      </c>
      <c r="I24" s="856" t="n"/>
      <c r="J24" s="503">
        <f>J23*0.7</f>
        <v/>
      </c>
      <c r="K24" s="856" t="n"/>
      <c r="L24" s="503">
        <f>SUM(L26:M36)</f>
        <v/>
      </c>
      <c r="M24" s="856" t="n"/>
      <c r="N24" s="503">
        <f>N23*0.7</f>
        <v/>
      </c>
      <c r="O24" s="856" t="n"/>
      <c r="P24" s="503">
        <f>SUM(R24:AA24)</f>
        <v/>
      </c>
      <c r="Q24" s="856" t="n"/>
      <c r="R24" s="503">
        <f>SUM(R26:S34)</f>
        <v/>
      </c>
      <c r="S24" s="856" t="n"/>
      <c r="T24" s="503">
        <f>SUM(T26:U34)</f>
        <v/>
      </c>
      <c r="U24" s="856" t="n"/>
      <c r="V24" s="503">
        <f>SUM(V26:W34)</f>
        <v/>
      </c>
      <c r="W24" s="856" t="n"/>
      <c r="X24" s="503">
        <f>SUM(X26:Y34)</f>
        <v/>
      </c>
      <c r="Y24" s="856" t="n"/>
      <c r="Z24" s="503">
        <f>SUM(Z26:AA34)</f>
        <v/>
      </c>
      <c r="AA24" s="856" t="n"/>
      <c r="AB24" s="503">
        <f>AB23*0.6</f>
        <v/>
      </c>
      <c r="AC24" s="856" t="n"/>
      <c r="AD24" s="503">
        <f>SUM(AF24:AO24)</f>
        <v/>
      </c>
      <c r="AE24" s="856" t="n"/>
      <c r="AF24" s="503">
        <f>SUM(AF26:AG34)</f>
        <v/>
      </c>
      <c r="AG24" s="856" t="n"/>
      <c r="AH24" s="503">
        <f>SUM(AH26:AI34)</f>
        <v/>
      </c>
      <c r="AI24" s="856" t="n"/>
      <c r="AJ24" s="503">
        <f>SUM(AJ26:AK34)</f>
        <v/>
      </c>
      <c r="AK24" s="856" t="n"/>
      <c r="AL24" s="503">
        <f>SUM(AL26:AM34)</f>
        <v/>
      </c>
      <c r="AM24" s="856" t="n"/>
      <c r="AN24" s="503">
        <f>SUM(AN26:AO34)</f>
        <v/>
      </c>
      <c r="AO24" s="856" t="n"/>
      <c r="AP24" s="503">
        <f>AP23*0.7</f>
        <v/>
      </c>
      <c r="AQ24" s="856" t="n"/>
      <c r="AR24" s="503">
        <f>SUM(AT24:BC24)</f>
        <v/>
      </c>
      <c r="AS24" s="856" t="n"/>
      <c r="AT24" s="170" t="n"/>
      <c r="AU24" s="857" t="n"/>
      <c r="AV24" s="170" t="n"/>
      <c r="AW24" s="857" t="n"/>
      <c r="AX24" s="170" t="n"/>
      <c r="AY24" s="857" t="n"/>
      <c r="AZ24" s="170" t="n"/>
      <c r="BA24" s="857" t="n"/>
      <c r="BB24" s="170" t="n"/>
      <c r="BC24" s="857" t="n"/>
      <c r="BD24" s="503">
        <f>SUM(BD36,0,BD33,BD32,BD29,BD27,BD264,BD34,BD26)</f>
        <v/>
      </c>
      <c r="BE24" s="856" t="n"/>
      <c r="BF24" s="503">
        <f>BF23*0.7</f>
        <v/>
      </c>
      <c r="BG24" s="856" t="n"/>
      <c r="BH24" s="503">
        <f>SUM(BH26:BI34)</f>
        <v/>
      </c>
      <c r="BI24" s="856" t="n"/>
      <c r="BJ24" s="503">
        <f>SUM(BJ36,0,BJ33,BJ32,BJ29,BJ27,BJ264,BJ34,BJ26)</f>
        <v/>
      </c>
      <c r="BK24" s="856" t="n"/>
      <c r="BL24" s="503">
        <f>SUM(BL36,0,BL33,BL32,BL29,BL27,BL264,BL34,BL26)</f>
        <v/>
      </c>
      <c r="BM24" s="856" t="n"/>
      <c r="BN24" s="503">
        <f>SUM(BN36,0,BN33,BN32,BN29,BN27,BN264,BN34,BN26)</f>
        <v/>
      </c>
      <c r="BO24" s="856" t="n"/>
      <c r="BP24" s="503">
        <f>SUM(BP36,0,BP33,BP32,BP29,BP27,BP264,BP34,BP26)</f>
        <v/>
      </c>
      <c r="BQ24" s="856" t="n"/>
      <c r="BR24" s="503">
        <f>BR23*0.7</f>
        <v/>
      </c>
      <c r="BS24" s="856" t="n"/>
      <c r="BT24" s="503">
        <f>SUM(BT26:BU34)</f>
        <v/>
      </c>
      <c r="BU24" s="856" t="n"/>
      <c r="BV24" s="503">
        <f>SUM(BV36,0,BV33,BV32,BV29,BV27,BV264,BV34,BV26)</f>
        <v/>
      </c>
      <c r="BW24" s="856" t="n"/>
      <c r="BX24" s="503">
        <f>SUM(BX36,0,BX33,BX32,BX29,BX27,BX264,BX34,BX26)</f>
        <v/>
      </c>
      <c r="BY24" s="856" t="n"/>
      <c r="BZ24" s="503">
        <f>SUM(BZ36,0,BZ33,BZ32,BZ29,BZ27,BZ264,BZ34,BZ26)</f>
        <v/>
      </c>
      <c r="CA24" s="856" t="n"/>
      <c r="CB24" s="503">
        <f>SUM(CB36,0,CB33,CB32,CB29,CB27,CB264,CB34,CB26)</f>
        <v/>
      </c>
      <c r="CC24" s="856" t="n"/>
      <c r="CD24" s="170">
        <f>CD23*0.7</f>
        <v/>
      </c>
      <c r="CE24" s="857" t="n"/>
      <c r="CF24" s="170">
        <f>SUM(CF26:CG34)</f>
        <v/>
      </c>
      <c r="CG24" s="857" t="n"/>
      <c r="CH24" s="831" t="n"/>
      <c r="CI24" s="831" t="n"/>
      <c r="CJ24" s="832" t="n"/>
      <c r="CK24" s="831" t="n"/>
      <c r="CL24" s="832" t="n"/>
      <c r="CM24" s="831" t="n"/>
      <c r="CN24" s="832" t="n"/>
      <c r="CO24" s="831" t="n"/>
      <c r="CP24" s="832" t="n"/>
      <c r="CQ24" s="833" t="n"/>
    </row>
    <row r="25">
      <c r="A25" s="502" t="inlineStr">
        <is>
          <t>Всего на мероприятия:</t>
        </is>
      </c>
      <c r="B25" s="503">
        <f>B23*0.3</f>
        <v/>
      </c>
      <c r="C25" s="856" t="n"/>
      <c r="D25" s="503">
        <f>SUM(Z25,AN25,BB25,BP25,CB25,CL25)</f>
        <v/>
      </c>
      <c r="E25" s="856" t="n"/>
      <c r="F25" s="503">
        <f>F23*0.3</f>
        <v/>
      </c>
      <c r="G25" s="856" t="n"/>
      <c r="H25" s="170" t="n"/>
      <c r="I25" s="857" t="n"/>
      <c r="J25" s="503">
        <f>J23*0.3</f>
        <v/>
      </c>
      <c r="K25" s="856" t="n"/>
      <c r="L25" s="170" t="n"/>
      <c r="M25" s="857" t="n"/>
      <c r="N25" s="503">
        <f>N23*0.3</f>
        <v/>
      </c>
      <c r="O25" s="856" t="n"/>
      <c r="P25" s="503">
        <f>P36</f>
        <v/>
      </c>
      <c r="Q25" s="856" t="n"/>
      <c r="R25" s="503">
        <f>R36</f>
        <v/>
      </c>
      <c r="S25" s="856" t="n"/>
      <c r="T25" s="503">
        <f>T36</f>
        <v/>
      </c>
      <c r="U25" s="856" t="n"/>
      <c r="V25" s="503">
        <f>V36</f>
        <v/>
      </c>
      <c r="W25" s="856" t="n"/>
      <c r="X25" s="503">
        <f>X36</f>
        <v/>
      </c>
      <c r="Y25" s="856" t="n"/>
      <c r="Z25" s="503">
        <f>Z36</f>
        <v/>
      </c>
      <c r="AA25" s="856" t="n"/>
      <c r="AB25" s="503">
        <f>AB23*0.2</f>
        <v/>
      </c>
      <c r="AC25" s="856" t="n"/>
      <c r="AD25" s="503">
        <f>AD36</f>
        <v/>
      </c>
      <c r="AE25" s="856" t="n"/>
      <c r="AF25" s="503">
        <f>AF36</f>
        <v/>
      </c>
      <c r="AG25" s="856" t="n"/>
      <c r="AH25" s="503">
        <f>AH36</f>
        <v/>
      </c>
      <c r="AI25" s="856" t="n"/>
      <c r="AJ25" s="503">
        <f>AJ36</f>
        <v/>
      </c>
      <c r="AK25" s="856" t="n"/>
      <c r="AL25" s="503">
        <f>AL36</f>
        <v/>
      </c>
      <c r="AM25" s="856" t="n"/>
      <c r="AN25" s="503">
        <f>AN36</f>
        <v/>
      </c>
      <c r="AO25" s="856" t="n"/>
      <c r="AP25" s="503">
        <f>AP23*0.3</f>
        <v/>
      </c>
      <c r="AQ25" s="856" t="n"/>
      <c r="AR25" s="503">
        <f>AR36</f>
        <v/>
      </c>
      <c r="AS25" s="856" t="n"/>
      <c r="AT25" s="170" t="n"/>
      <c r="AU25" s="857" t="n"/>
      <c r="AV25" s="170" t="n"/>
      <c r="AW25" s="857" t="n"/>
      <c r="AX25" s="170" t="n"/>
      <c r="AY25" s="857" t="n"/>
      <c r="AZ25" s="170" t="n"/>
      <c r="BA25" s="857" t="n"/>
      <c r="BB25" s="170" t="n"/>
      <c r="BC25" s="857" t="n"/>
      <c r="BD25" s="170" t="n"/>
      <c r="BE25" s="170" t="n"/>
      <c r="BF25" s="503">
        <f>BF23*0.3</f>
        <v/>
      </c>
      <c r="BG25" s="856" t="n"/>
      <c r="BH25" s="503">
        <f>BH36</f>
        <v/>
      </c>
      <c r="BI25" s="856" t="n"/>
      <c r="BJ25" s="170" t="n"/>
      <c r="BK25" s="857" t="n"/>
      <c r="BL25" s="170" t="n"/>
      <c r="BM25" s="857" t="n"/>
      <c r="BN25" s="170" t="n"/>
      <c r="BO25" s="857" t="n"/>
      <c r="BP25" s="170" t="n"/>
      <c r="BQ25" s="857" t="n"/>
      <c r="BR25" s="503">
        <f>BR23*0.3</f>
        <v/>
      </c>
      <c r="BS25" s="856" t="n"/>
      <c r="BT25" s="503">
        <f>BT36</f>
        <v/>
      </c>
      <c r="BU25" s="856" t="n"/>
      <c r="BV25" s="170" t="n"/>
      <c r="BW25" s="857" t="n"/>
      <c r="BX25" s="170" t="n"/>
      <c r="BY25" s="857" t="n"/>
      <c r="BZ25" s="170" t="n"/>
      <c r="CA25" s="857" t="n"/>
      <c r="CB25" s="170" t="n"/>
      <c r="CC25" s="857" t="n"/>
      <c r="CD25" s="170">
        <f>CD23*0.3</f>
        <v/>
      </c>
      <c r="CE25" s="857" t="n"/>
      <c r="CF25" s="170">
        <f>CF36</f>
        <v/>
      </c>
      <c r="CG25" s="857" t="n"/>
      <c r="CH25" s="831" t="n"/>
      <c r="CI25" s="831" t="n"/>
      <c r="CJ25" s="832" t="n"/>
      <c r="CK25" s="831" t="n"/>
      <c r="CL25" s="832" t="n"/>
      <c r="CM25" s="831" t="n"/>
      <c r="CN25" s="832" t="n"/>
      <c r="CO25" s="831" t="n"/>
      <c r="CP25" s="832" t="n"/>
      <c r="CQ25" s="833" t="n"/>
    </row>
    <row r="26">
      <c r="A26" s="504" t="inlineStr">
        <is>
          <t>Яндекс Директ</t>
        </is>
      </c>
      <c r="B26" s="190" t="n"/>
      <c r="C26" s="857" t="n"/>
      <c r="D26" s="505">
        <f>SUM(P26,AD26,AR26,BH26,BT26,CF26)</f>
        <v/>
      </c>
      <c r="E26" s="856" t="n"/>
      <c r="F26" s="191" t="n"/>
      <c r="G26" s="857" t="n"/>
      <c r="H26" s="506">
        <f>P26+AD26+AR26</f>
        <v/>
      </c>
      <c r="I26" s="856" t="n"/>
      <c r="J26" s="506">
        <f>BF26+BR26+CD26</f>
        <v/>
      </c>
      <c r="K26" s="856" t="n"/>
      <c r="L26" s="506">
        <f>BH26+BT26+CF26</f>
        <v/>
      </c>
      <c r="M26" s="856" t="n"/>
      <c r="N26" s="226" t="n"/>
      <c r="O26" s="857" t="n"/>
      <c r="P26" s="507">
        <f>SUM(R26:AA26)</f>
        <v/>
      </c>
      <c r="Q26" s="856" t="n"/>
      <c r="R26" s="184" t="n"/>
      <c r="S26" s="857" t="n"/>
      <c r="T26" s="184" t="n"/>
      <c r="U26" s="857" t="n"/>
      <c r="V26" s="184" t="n"/>
      <c r="W26" s="857" t="n"/>
      <c r="X26" s="184" t="n"/>
      <c r="Y26" s="857" t="n"/>
      <c r="Z26" s="507" t="n">
        <v>182.51</v>
      </c>
      <c r="AA26" s="856" t="n"/>
      <c r="AB26" s="227" t="n"/>
      <c r="AC26" s="857" t="n"/>
      <c r="AD26" s="507">
        <f>SUM(AF26:AO26)</f>
        <v/>
      </c>
      <c r="AE26" s="856" t="n"/>
      <c r="AF26" s="543" t="n">
        <v>0</v>
      </c>
      <c r="AG26" s="856" t="n"/>
      <c r="AH26" s="543" t="n">
        <v>0</v>
      </c>
      <c r="AI26" s="856" t="n"/>
      <c r="AJ26" s="543" t="n">
        <v>15211.16</v>
      </c>
      <c r="AK26" s="856" t="n"/>
      <c r="AL26" s="543" t="n">
        <v>10998.74</v>
      </c>
      <c r="AM26" s="856" t="n"/>
      <c r="AN26" s="508" t="n"/>
      <c r="AO26" s="859" t="n"/>
      <c r="AP26" s="227" t="n"/>
      <c r="AQ26" s="857" t="n"/>
      <c r="AR26" s="184" t="n"/>
      <c r="AS26" s="857" t="n"/>
      <c r="AT26" s="510" t="n">
        <v>12518</v>
      </c>
      <c r="AU26" s="856" t="n"/>
      <c r="AV26" s="510" t="n">
        <v>411.77</v>
      </c>
      <c r="AW26" s="856" t="n"/>
      <c r="AX26" s="510" t="n">
        <v>1232.49</v>
      </c>
      <c r="AY26" s="856" t="n"/>
      <c r="AZ26" s="508" t="n"/>
      <c r="BA26" s="509" t="n"/>
      <c r="BB26" s="508" t="n"/>
      <c r="BC26" s="509" t="n"/>
      <c r="BD26" s="509" t="n"/>
      <c r="BE26" s="509" t="n"/>
      <c r="BF26" s="227" t="n"/>
      <c r="BG26" s="857" t="n"/>
      <c r="BH26" s="184" t="n"/>
      <c r="BI26" s="857" t="n"/>
      <c r="BJ26" s="509" t="n"/>
      <c r="BK26" s="509" t="n"/>
      <c r="BL26" s="508" t="n"/>
      <c r="BM26" s="509" t="n"/>
      <c r="BN26" s="508" t="n"/>
      <c r="BO26" s="509" t="n"/>
      <c r="BP26" s="508" t="n"/>
      <c r="BQ26" s="509" t="n"/>
      <c r="BR26" s="227" t="n"/>
      <c r="BS26" s="857" t="n"/>
      <c r="BT26" s="184" t="n"/>
      <c r="BU26" s="857" t="n"/>
      <c r="BV26" s="509" t="n"/>
      <c r="BW26" s="509" t="n"/>
      <c r="BX26" s="508" t="n"/>
      <c r="BY26" s="509" t="n"/>
      <c r="BZ26" s="508" t="n"/>
      <c r="CA26" s="509" t="n"/>
      <c r="CB26" s="508" t="n"/>
      <c r="CC26" s="842" t="n"/>
      <c r="CD26" s="227" t="n"/>
      <c r="CE26" s="857" t="n"/>
      <c r="CF26" s="184" t="n"/>
      <c r="CG26" s="857" t="n"/>
      <c r="CH26" s="834" t="n"/>
      <c r="CI26" s="834" t="n"/>
      <c r="CJ26" s="835" t="n"/>
      <c r="CK26" s="834" t="n"/>
      <c r="CL26" s="835" t="n"/>
      <c r="CM26" s="834" t="n"/>
      <c r="CN26" s="835" t="n"/>
      <c r="CO26" s="834" t="n"/>
      <c r="CP26" s="835" t="n"/>
      <c r="CQ26" s="836" t="n"/>
    </row>
    <row r="27">
      <c r="A27" s="504" t="inlineStr">
        <is>
          <t xml:space="preserve">VK ADS </t>
        </is>
      </c>
      <c r="B27" s="190" t="n"/>
      <c r="C27" s="857" t="n"/>
      <c r="D27" s="505">
        <f>SUM(P27,AD27,AR27,BH27,BT27,CF27)</f>
        <v/>
      </c>
      <c r="E27" s="856" t="n"/>
      <c r="F27" s="191" t="n"/>
      <c r="G27" s="857" t="n"/>
      <c r="H27" s="506">
        <f>P27+AD27+AR27</f>
        <v/>
      </c>
      <c r="I27" s="856" t="n"/>
      <c r="J27" s="506">
        <f>BF27+BR27+CD27</f>
        <v/>
      </c>
      <c r="K27" s="856" t="n"/>
      <c r="L27" s="506">
        <f>BH27+BT27+CF27</f>
        <v/>
      </c>
      <c r="M27" s="856" t="n"/>
      <c r="N27" s="184" t="n"/>
      <c r="O27" s="857" t="n"/>
      <c r="P27" s="507">
        <f>SUM(R27:AA27)</f>
        <v/>
      </c>
      <c r="Q27" s="856" t="n"/>
      <c r="R27" s="509" t="n"/>
      <c r="S27" s="859" t="n"/>
      <c r="T27" s="508" t="n"/>
      <c r="U27" s="859" t="n"/>
      <c r="V27" s="508" t="n"/>
      <c r="W27" s="859" t="n"/>
      <c r="X27" s="512" t="n"/>
      <c r="Y27" s="859" t="n"/>
      <c r="Z27" s="508" t="n"/>
      <c r="AA27" s="859" t="n"/>
      <c r="AB27" s="193" t="n"/>
      <c r="AC27" s="857" t="n"/>
      <c r="AD27" s="507">
        <f>SUM(AF27:AO27)</f>
        <v/>
      </c>
      <c r="AE27" s="856" t="n"/>
      <c r="AF27" s="543" t="n">
        <v>0</v>
      </c>
      <c r="AG27" s="856" t="n"/>
      <c r="AH27" s="543" t="n">
        <v>0</v>
      </c>
      <c r="AI27" s="856" t="n"/>
      <c r="AJ27" s="508" t="n"/>
      <c r="AK27" s="859" t="n"/>
      <c r="AL27" s="508" t="n"/>
      <c r="AM27" s="859" t="n"/>
      <c r="AN27" s="508" t="n"/>
      <c r="AO27" s="859" t="n"/>
      <c r="AP27" s="193" t="n"/>
      <c r="AQ27" s="857" t="n"/>
      <c r="AR27" s="184" t="n"/>
      <c r="AS27" s="857" t="n"/>
      <c r="AT27" s="509" t="n"/>
      <c r="AU27" s="509" t="n"/>
      <c r="AV27" s="508" t="n"/>
      <c r="AW27" s="509" t="n"/>
      <c r="AX27" s="508" t="n"/>
      <c r="AY27" s="509" t="n"/>
      <c r="AZ27" s="508" t="n"/>
      <c r="BA27" s="509" t="n"/>
      <c r="BB27" s="508" t="n"/>
      <c r="BC27" s="509" t="n"/>
      <c r="BD27" s="184" t="n"/>
      <c r="BE27" s="184" t="n"/>
      <c r="BF27" s="193" t="n"/>
      <c r="BG27" s="857" t="n"/>
      <c r="BH27" s="184" t="n"/>
      <c r="BI27" s="857" t="n"/>
      <c r="BJ27" s="509" t="n"/>
      <c r="BK27" s="509" t="n"/>
      <c r="BL27" s="508" t="n"/>
      <c r="BM27" s="509" t="n"/>
      <c r="BN27" s="508" t="n"/>
      <c r="BO27" s="509" t="n"/>
      <c r="BP27" s="508" t="n"/>
      <c r="BQ27" s="509" t="n"/>
      <c r="BR27" s="193" t="n"/>
      <c r="BS27" s="857" t="n"/>
      <c r="BT27" s="184" t="n"/>
      <c r="BU27" s="857" t="n"/>
      <c r="BV27" s="509" t="n"/>
      <c r="BW27" s="509" t="n"/>
      <c r="BX27" s="508" t="n"/>
      <c r="BY27" s="509" t="n"/>
      <c r="BZ27" s="508" t="n"/>
      <c r="CA27" s="509" t="n"/>
      <c r="CB27" s="508" t="n"/>
      <c r="CC27" s="842" t="n"/>
      <c r="CD27" s="193" t="n"/>
      <c r="CE27" s="857" t="n"/>
      <c r="CF27" s="184" t="n"/>
      <c r="CG27" s="857" t="n"/>
      <c r="CH27" s="834" t="n"/>
      <c r="CI27" s="834" t="n"/>
      <c r="CJ27" s="835" t="n"/>
      <c r="CK27" s="834" t="n"/>
      <c r="CL27" s="835" t="n"/>
      <c r="CM27" s="834" t="n"/>
      <c r="CN27" s="835" t="n"/>
      <c r="CO27" s="834" t="n"/>
      <c r="CP27" s="835" t="n"/>
      <c r="CQ27" s="836" t="n"/>
    </row>
    <row r="28">
      <c r="A28" s="504" t="inlineStr">
        <is>
          <t>VK Adblogger</t>
        </is>
      </c>
      <c r="B28" s="190" t="n"/>
      <c r="C28" s="857" t="n"/>
      <c r="D28" s="505">
        <f>SUM(P28,AD28,AR28,BH28,BT28,CF28)</f>
        <v/>
      </c>
      <c r="E28" s="856" t="n"/>
      <c r="F28" s="191" t="n"/>
      <c r="G28" s="857" t="n"/>
      <c r="H28" s="506">
        <f>P28+AD28+AR28</f>
        <v/>
      </c>
      <c r="I28" s="856" t="n"/>
      <c r="J28" s="506">
        <f>BF28+BR28+CD28</f>
        <v/>
      </c>
      <c r="K28" s="856" t="n"/>
      <c r="L28" s="506">
        <f>BH28+BT28+CF28</f>
        <v/>
      </c>
      <c r="M28" s="856" t="n"/>
      <c r="N28" s="184" t="n"/>
      <c r="O28" s="857" t="n"/>
      <c r="P28" s="507">
        <f>SUM(R28:AA28)</f>
        <v/>
      </c>
      <c r="Q28" s="856" t="n"/>
      <c r="R28" s="509" t="n"/>
      <c r="S28" s="859" t="n"/>
      <c r="T28" s="508" t="n"/>
      <c r="U28" s="859" t="n"/>
      <c r="V28" s="508" t="n"/>
      <c r="W28" s="859" t="n"/>
      <c r="X28" s="512" t="n"/>
      <c r="Y28" s="859" t="n"/>
      <c r="Z28" s="508" t="n"/>
      <c r="AA28" s="859" t="n"/>
      <c r="AB28" s="193" t="n"/>
      <c r="AC28" s="857" t="n"/>
      <c r="AD28" s="507">
        <f>SUM(AF28:AO28)</f>
        <v/>
      </c>
      <c r="AE28" s="856" t="n"/>
      <c r="AF28" s="543" t="n">
        <v>0</v>
      </c>
      <c r="AG28" s="856" t="n"/>
      <c r="AH28" s="543" t="n">
        <v>0</v>
      </c>
      <c r="AI28" s="856" t="n"/>
      <c r="AJ28" s="508" t="n"/>
      <c r="AK28" s="859" t="n"/>
      <c r="AL28" s="508" t="n"/>
      <c r="AM28" s="859" t="n"/>
      <c r="AN28" s="508" t="n"/>
      <c r="AO28" s="859" t="n"/>
      <c r="AP28" s="193" t="n"/>
      <c r="AQ28" s="857" t="n"/>
      <c r="AR28" s="184" t="n"/>
      <c r="AS28" s="857" t="n"/>
      <c r="AT28" s="509" t="n"/>
      <c r="AU28" s="509" t="n"/>
      <c r="AV28" s="508" t="n"/>
      <c r="AW28" s="509" t="n"/>
      <c r="AX28" s="508" t="n"/>
      <c r="AY28" s="509" t="n"/>
      <c r="AZ28" s="508" t="n"/>
      <c r="BA28" s="509" t="n"/>
      <c r="BB28" s="508" t="n"/>
      <c r="BC28" s="509" t="n"/>
      <c r="BD28" s="184" t="n"/>
      <c r="BE28" s="184" t="n"/>
      <c r="BF28" s="193" t="n"/>
      <c r="BG28" s="857" t="n"/>
      <c r="BH28" s="184" t="n"/>
      <c r="BI28" s="857" t="n"/>
      <c r="BJ28" s="509" t="n"/>
      <c r="BK28" s="509" t="n"/>
      <c r="BL28" s="508" t="n"/>
      <c r="BM28" s="509" t="n"/>
      <c r="BN28" s="508" t="n"/>
      <c r="BO28" s="509" t="n"/>
      <c r="BP28" s="508" t="n"/>
      <c r="BQ28" s="509" t="n"/>
      <c r="BR28" s="193" t="n"/>
      <c r="BS28" s="857" t="n"/>
      <c r="BT28" s="184" t="n"/>
      <c r="BU28" s="857" t="n"/>
      <c r="BV28" s="509" t="n"/>
      <c r="BW28" s="509" t="n"/>
      <c r="BX28" s="508" t="n"/>
      <c r="BY28" s="509" t="n"/>
      <c r="BZ28" s="508" t="n"/>
      <c r="CA28" s="509" t="n"/>
      <c r="CB28" s="508" t="n"/>
      <c r="CC28" s="842" t="n"/>
      <c r="CD28" s="193" t="n"/>
      <c r="CE28" s="857" t="n"/>
      <c r="CF28" s="184" t="n"/>
      <c r="CG28" s="857" t="n"/>
      <c r="CH28" s="834" t="n"/>
      <c r="CI28" s="834" t="n"/>
      <c r="CJ28" s="835" t="n"/>
      <c r="CK28" s="834" t="n"/>
      <c r="CL28" s="835" t="n"/>
      <c r="CM28" s="834" t="n"/>
      <c r="CN28" s="835" t="n"/>
      <c r="CO28" s="834" t="n"/>
      <c r="CP28" s="835" t="n"/>
      <c r="CQ28" s="836" t="n"/>
    </row>
    <row r="29">
      <c r="A29" s="504" t="inlineStr">
        <is>
          <t>TG ADS</t>
        </is>
      </c>
      <c r="B29" s="190" t="n"/>
      <c r="C29" s="857" t="n"/>
      <c r="D29" s="505">
        <f>SUM(P29,AD29,AR29,BH29,BT29,CF29)</f>
        <v/>
      </c>
      <c r="E29" s="856" t="n"/>
      <c r="F29" s="191" t="n"/>
      <c r="G29" s="857" t="n"/>
      <c r="H29" s="506">
        <f>P29+AD29+AR29</f>
        <v/>
      </c>
      <c r="I29" s="856" t="n"/>
      <c r="J29" s="506">
        <f>BF29+BR29+CD29</f>
        <v/>
      </c>
      <c r="K29" s="856" t="n"/>
      <c r="L29" s="506">
        <f>BH29+BT29+CF29</f>
        <v/>
      </c>
      <c r="M29" s="856" t="n"/>
      <c r="N29" s="184" t="n"/>
      <c r="O29" s="857" t="n"/>
      <c r="P29" s="507">
        <f>SUM(R29:AA29)</f>
        <v/>
      </c>
      <c r="Q29" s="856" t="n"/>
      <c r="R29" s="509" t="n"/>
      <c r="S29" s="859" t="n"/>
      <c r="T29" s="508" t="n"/>
      <c r="U29" s="859" t="n"/>
      <c r="V29" s="508" t="n"/>
      <c r="W29" s="859" t="n"/>
      <c r="X29" s="512" t="n"/>
      <c r="Y29" s="859" t="n"/>
      <c r="Z29" s="508" t="n"/>
      <c r="AA29" s="859" t="n"/>
      <c r="AB29" s="193" t="n"/>
      <c r="AC29" s="857" t="n"/>
      <c r="AD29" s="507">
        <f>SUM(AF29:AO29)</f>
        <v/>
      </c>
      <c r="AE29" s="856" t="n"/>
      <c r="AF29" s="543" t="n">
        <v>0</v>
      </c>
      <c r="AG29" s="856" t="n"/>
      <c r="AH29" s="543" t="n">
        <v>0</v>
      </c>
      <c r="AI29" s="856" t="n"/>
      <c r="AJ29" s="508" t="n"/>
      <c r="AK29" s="859" t="n"/>
      <c r="AL29" s="508" t="n"/>
      <c r="AM29" s="859" t="n"/>
      <c r="AN29" s="508" t="n"/>
      <c r="AO29" s="859" t="n"/>
      <c r="AP29" s="193" t="n"/>
      <c r="AQ29" s="857" t="n"/>
      <c r="AR29" s="184" t="n"/>
      <c r="AS29" s="857" t="n"/>
      <c r="AT29" s="509" t="n"/>
      <c r="AU29" s="509" t="n"/>
      <c r="AV29" s="508" t="n"/>
      <c r="AW29" s="509" t="n"/>
      <c r="AX29" s="508" t="n"/>
      <c r="AY29" s="509" t="n"/>
      <c r="AZ29" s="508" t="n"/>
      <c r="BA29" s="509" t="n"/>
      <c r="BB29" s="508" t="n"/>
      <c r="BC29" s="509" t="n"/>
      <c r="BD29" s="184" t="n"/>
      <c r="BE29" s="184" t="n"/>
      <c r="BF29" s="193" t="n"/>
      <c r="BG29" s="857" t="n"/>
      <c r="BH29" s="184" t="n"/>
      <c r="BI29" s="857" t="n"/>
      <c r="BJ29" s="509" t="n"/>
      <c r="BK29" s="509" t="n"/>
      <c r="BL29" s="508" t="n"/>
      <c r="BM29" s="509" t="n"/>
      <c r="BN29" s="508" t="n"/>
      <c r="BO29" s="509" t="n"/>
      <c r="BP29" s="508" t="n"/>
      <c r="BQ29" s="509" t="n"/>
      <c r="BR29" s="193" t="n"/>
      <c r="BS29" s="857" t="n"/>
      <c r="BT29" s="184" t="n"/>
      <c r="BU29" s="857" t="n"/>
      <c r="BV29" s="509" t="n"/>
      <c r="BW29" s="509" t="n"/>
      <c r="BX29" s="508" t="n"/>
      <c r="BY29" s="509" t="n"/>
      <c r="BZ29" s="508" t="n"/>
      <c r="CA29" s="509" t="n"/>
      <c r="CB29" s="508" t="n"/>
      <c r="CC29" s="842" t="n"/>
      <c r="CD29" s="193" t="n"/>
      <c r="CE29" s="857" t="n"/>
      <c r="CF29" s="184" t="n"/>
      <c r="CG29" s="857" t="n"/>
      <c r="CH29" s="834" t="n"/>
      <c r="CI29" s="834" t="n"/>
      <c r="CJ29" s="835" t="n"/>
      <c r="CK29" s="834" t="n"/>
      <c r="CL29" s="835" t="n"/>
      <c r="CM29" s="834" t="n"/>
      <c r="CN29" s="835" t="n"/>
      <c r="CO29" s="834" t="n"/>
      <c r="CP29" s="835" t="n"/>
      <c r="CQ29" s="836" t="n"/>
    </row>
    <row r="30">
      <c r="A30" s="504" t="inlineStr">
        <is>
          <t>TG Посевы</t>
        </is>
      </c>
      <c r="B30" s="190" t="n"/>
      <c r="C30" s="857" t="n"/>
      <c r="D30" s="505">
        <f>SUM(P30,AD30,AR30,BH30,BT30,CF30)</f>
        <v/>
      </c>
      <c r="E30" s="856" t="n"/>
      <c r="F30" s="191" t="n"/>
      <c r="G30" s="857" t="n"/>
      <c r="H30" s="506">
        <f>P30+AD30+AR30</f>
        <v/>
      </c>
      <c r="I30" s="856" t="n"/>
      <c r="J30" s="506">
        <f>BF30+BR30+CD30</f>
        <v/>
      </c>
      <c r="K30" s="856" t="n"/>
      <c r="L30" s="506">
        <f>BH30+BT30+CF30</f>
        <v/>
      </c>
      <c r="M30" s="856" t="n"/>
      <c r="N30" s="184" t="n"/>
      <c r="O30" s="857" t="n"/>
      <c r="P30" s="507">
        <f>SUM(R30:AA30)</f>
        <v/>
      </c>
      <c r="Q30" s="856" t="n"/>
      <c r="R30" s="509" t="n"/>
      <c r="S30" s="859" t="n"/>
      <c r="T30" s="508" t="n"/>
      <c r="U30" s="859" t="n"/>
      <c r="V30" s="508" t="n"/>
      <c r="W30" s="859" t="n"/>
      <c r="X30" s="512" t="n"/>
      <c r="Y30" s="859" t="n"/>
      <c r="Z30" s="508" t="n"/>
      <c r="AA30" s="859" t="n"/>
      <c r="AB30" s="193" t="n"/>
      <c r="AC30" s="857" t="n"/>
      <c r="AD30" s="507">
        <f>SUM(AF30:AO30)</f>
        <v/>
      </c>
      <c r="AE30" s="856" t="n"/>
      <c r="AF30" s="543" t="n">
        <v>0</v>
      </c>
      <c r="AG30" s="856" t="n"/>
      <c r="AH30" s="543" t="n">
        <v>0</v>
      </c>
      <c r="AI30" s="856" t="n"/>
      <c r="AJ30" s="508" t="n"/>
      <c r="AK30" s="859" t="n"/>
      <c r="AL30" s="543" t="n">
        <v>11188</v>
      </c>
      <c r="AM30" s="856" t="n"/>
      <c r="AN30" s="508" t="n"/>
      <c r="AO30" s="859" t="n"/>
      <c r="AP30" s="193" t="n"/>
      <c r="AQ30" s="857" t="n"/>
      <c r="AR30" s="184" t="n"/>
      <c r="AS30" s="857" t="n"/>
      <c r="AT30" s="509" t="n"/>
      <c r="AU30" s="509" t="n"/>
      <c r="AV30" s="508" t="n"/>
      <c r="AW30" s="509" t="n"/>
      <c r="AX30" s="508" t="n"/>
      <c r="AY30" s="509" t="n"/>
      <c r="AZ30" s="508" t="n"/>
      <c r="BA30" s="509" t="n"/>
      <c r="BB30" s="508" t="n"/>
      <c r="BC30" s="509" t="n"/>
      <c r="BD30" s="184" t="n"/>
      <c r="BE30" s="184" t="n"/>
      <c r="BF30" s="193" t="n"/>
      <c r="BG30" s="857" t="n"/>
      <c r="BH30" s="184" t="n"/>
      <c r="BI30" s="857" t="n"/>
      <c r="BJ30" s="509" t="n"/>
      <c r="BK30" s="509" t="n"/>
      <c r="BL30" s="508" t="n"/>
      <c r="BM30" s="509" t="n"/>
      <c r="BN30" s="508" t="n"/>
      <c r="BO30" s="509" t="n"/>
      <c r="BP30" s="508" t="n"/>
      <c r="BQ30" s="509" t="n"/>
      <c r="BR30" s="193" t="n"/>
      <c r="BS30" s="857" t="n"/>
      <c r="BT30" s="184" t="n"/>
      <c r="BU30" s="857" t="n"/>
      <c r="BV30" s="509" t="n"/>
      <c r="BW30" s="509" t="n"/>
      <c r="BX30" s="508" t="n"/>
      <c r="BY30" s="509" t="n"/>
      <c r="BZ30" s="508" t="n"/>
      <c r="CA30" s="509" t="n"/>
      <c r="CB30" s="508" t="n"/>
      <c r="CC30" s="842" t="n"/>
      <c r="CD30" s="193" t="n"/>
      <c r="CE30" s="857" t="n"/>
      <c r="CF30" s="184" t="n"/>
      <c r="CG30" s="857" t="n"/>
      <c r="CH30" s="834" t="n"/>
      <c r="CI30" s="834" t="n"/>
      <c r="CJ30" s="835" t="n"/>
      <c r="CK30" s="834" t="n"/>
      <c r="CL30" s="835" t="n"/>
      <c r="CM30" s="834" t="n"/>
      <c r="CN30" s="835" t="n"/>
      <c r="CO30" s="834" t="n"/>
      <c r="CP30" s="835" t="n"/>
      <c r="CQ30" s="836" t="n"/>
    </row>
    <row r="31">
      <c r="A31" s="504" t="inlineStr">
        <is>
          <t>Теплые рассылки</t>
        </is>
      </c>
      <c r="B31" s="190" t="n"/>
      <c r="C31" s="857" t="n"/>
      <c r="D31" s="505">
        <f>SUM(P31,AD31,AR31,BH31,BT31,CF31)</f>
        <v/>
      </c>
      <c r="E31" s="856" t="n"/>
      <c r="F31" s="191" t="n"/>
      <c r="G31" s="857" t="n"/>
      <c r="H31" s="506">
        <f>P31+AD31+AR31</f>
        <v/>
      </c>
      <c r="I31" s="856" t="n"/>
      <c r="J31" s="506">
        <f>BF31+BR31+CD31</f>
        <v/>
      </c>
      <c r="K31" s="856" t="n"/>
      <c r="L31" s="506">
        <f>BH31+BT31+CF31</f>
        <v/>
      </c>
      <c r="M31" s="856" t="n"/>
      <c r="N31" s="184" t="n"/>
      <c r="O31" s="857" t="n"/>
      <c r="P31" s="507">
        <f>SUM(R31:AA31)</f>
        <v/>
      </c>
      <c r="Q31" s="856" t="n"/>
      <c r="R31" s="509" t="n"/>
      <c r="S31" s="859" t="n"/>
      <c r="T31" s="508" t="n"/>
      <c r="U31" s="859" t="n"/>
      <c r="V31" s="508" t="n"/>
      <c r="W31" s="859" t="n"/>
      <c r="X31" s="512" t="n"/>
      <c r="Y31" s="859" t="n"/>
      <c r="Z31" s="508" t="n"/>
      <c r="AA31" s="859" t="n"/>
      <c r="AB31" s="193" t="n"/>
      <c r="AC31" s="857" t="n"/>
      <c r="AD31" s="507">
        <f>SUM(AF31:AO31)</f>
        <v/>
      </c>
      <c r="AE31" s="856" t="n"/>
      <c r="AF31" s="543" t="n">
        <v>0</v>
      </c>
      <c r="AG31" s="856" t="n"/>
      <c r="AH31" s="543" t="n">
        <v>0</v>
      </c>
      <c r="AI31" s="856" t="n"/>
      <c r="AJ31" s="508" t="n"/>
      <c r="AK31" s="859" t="n"/>
      <c r="AL31" s="508" t="n"/>
      <c r="AM31" s="859" t="n"/>
      <c r="AN31" s="508" t="n"/>
      <c r="AO31" s="859" t="n"/>
      <c r="AP31" s="193" t="n"/>
      <c r="AQ31" s="857" t="n"/>
      <c r="AR31" s="184" t="n"/>
      <c r="AS31" s="857" t="n"/>
      <c r="AT31" s="509" t="n"/>
      <c r="AU31" s="509" t="n"/>
      <c r="AV31" s="508" t="n"/>
      <c r="AW31" s="509" t="n"/>
      <c r="AX31" s="508" t="n"/>
      <c r="AY31" s="509" t="n"/>
      <c r="AZ31" s="508" t="n"/>
      <c r="BA31" s="509" t="n"/>
      <c r="BB31" s="508" t="n"/>
      <c r="BC31" s="509" t="n"/>
      <c r="BD31" s="184" t="n"/>
      <c r="BE31" s="857" t="n"/>
      <c r="BF31" s="193" t="n"/>
      <c r="BG31" s="857" t="n"/>
      <c r="BH31" s="184" t="n"/>
      <c r="BI31" s="857" t="n"/>
      <c r="BJ31" s="509" t="n"/>
      <c r="BK31" s="509" t="n"/>
      <c r="BL31" s="508" t="n"/>
      <c r="BM31" s="509" t="n"/>
      <c r="BN31" s="508" t="n"/>
      <c r="BO31" s="509" t="n"/>
      <c r="BP31" s="508" t="n"/>
      <c r="BQ31" s="509" t="n"/>
      <c r="BR31" s="193" t="n"/>
      <c r="BS31" s="857" t="n"/>
      <c r="BT31" s="184" t="n"/>
      <c r="BU31" s="857" t="n"/>
      <c r="BV31" s="509" t="n"/>
      <c r="BW31" s="509" t="n"/>
      <c r="BX31" s="508" t="n"/>
      <c r="BY31" s="509" t="n"/>
      <c r="BZ31" s="508" t="n"/>
      <c r="CA31" s="509" t="n"/>
      <c r="CB31" s="508" t="n"/>
      <c r="CC31" s="842" t="n"/>
      <c r="CD31" s="193" t="n"/>
      <c r="CE31" s="857" t="n"/>
      <c r="CF31" s="184" t="n"/>
      <c r="CG31" s="857" t="n"/>
      <c r="CH31" s="834" t="n"/>
      <c r="CI31" s="859" t="n"/>
      <c r="CJ31" s="835" t="n"/>
      <c r="CK31" s="834" t="n"/>
      <c r="CL31" s="835" t="n"/>
      <c r="CM31" s="834" t="n"/>
      <c r="CN31" s="835" t="n"/>
      <c r="CO31" s="834" t="n"/>
      <c r="CP31" s="835" t="n"/>
      <c r="CQ31" s="836" t="n"/>
    </row>
    <row r="32">
      <c r="A32" s="504" t="inlineStr">
        <is>
          <t>Холодные рассылки</t>
        </is>
      </c>
      <c r="B32" s="190" t="n"/>
      <c r="C32" s="857" t="n"/>
      <c r="D32" s="505">
        <f>SUM(P32,AD32,AR32,BH32,BT32,CF32)</f>
        <v/>
      </c>
      <c r="E32" s="856" t="n"/>
      <c r="F32" s="191" t="n"/>
      <c r="G32" s="857" t="n"/>
      <c r="H32" s="506">
        <f>P32+AD32+AR32</f>
        <v/>
      </c>
      <c r="I32" s="856" t="n"/>
      <c r="J32" s="506">
        <f>BF32+BR32+CD32</f>
        <v/>
      </c>
      <c r="K32" s="856" t="n"/>
      <c r="L32" s="506">
        <f>BH32+BT32+CF32</f>
        <v/>
      </c>
      <c r="M32" s="856" t="n"/>
      <c r="N32" s="184" t="n"/>
      <c r="O32" s="857" t="n"/>
      <c r="P32" s="507">
        <f>SUM(R32:AA32)</f>
        <v/>
      </c>
      <c r="Q32" s="856" t="n"/>
      <c r="R32" s="509" t="n"/>
      <c r="S32" s="859" t="n"/>
      <c r="T32" s="508" t="n"/>
      <c r="U32" s="859" t="n"/>
      <c r="V32" s="508" t="n"/>
      <c r="W32" s="859" t="n"/>
      <c r="X32" s="512" t="n"/>
      <c r="Y32" s="859" t="n"/>
      <c r="Z32" s="508" t="n"/>
      <c r="AA32" s="859" t="n"/>
      <c r="AB32" s="193" t="n"/>
      <c r="AC32" s="857" t="n"/>
      <c r="AD32" s="507">
        <f>SUM(AF32:AO32)</f>
        <v/>
      </c>
      <c r="AE32" s="856" t="n"/>
      <c r="AF32" s="543" t="n">
        <v>0</v>
      </c>
      <c r="AG32" s="856" t="n"/>
      <c r="AH32" s="543" t="n">
        <v>0</v>
      </c>
      <c r="AI32" s="856" t="n"/>
      <c r="AJ32" s="508" t="n"/>
      <c r="AK32" s="859" t="n"/>
      <c r="AL32" s="508" t="n"/>
      <c r="AM32" s="859" t="n"/>
      <c r="AN32" s="508" t="n"/>
      <c r="AO32" s="859" t="n"/>
      <c r="AP32" s="193" t="n"/>
      <c r="AQ32" s="857" t="n"/>
      <c r="AR32" s="184" t="n"/>
      <c r="AS32" s="857" t="n"/>
      <c r="AT32" s="509" t="n"/>
      <c r="AU32" s="509" t="n"/>
      <c r="AV32" s="508" t="n"/>
      <c r="AW32" s="509" t="n"/>
      <c r="AX32" s="508" t="n"/>
      <c r="AY32" s="509" t="n"/>
      <c r="AZ32" s="508" t="n"/>
      <c r="BA32" s="509" t="n"/>
      <c r="BB32" s="508" t="n"/>
      <c r="BC32" s="509" t="n"/>
      <c r="BD32" s="184" t="n"/>
      <c r="BE32" s="184" t="n"/>
      <c r="BF32" s="193" t="n"/>
      <c r="BG32" s="857" t="n"/>
      <c r="BH32" s="184" t="n"/>
      <c r="BI32" s="857" t="n"/>
      <c r="BJ32" s="509" t="n"/>
      <c r="BK32" s="509" t="n"/>
      <c r="BL32" s="508" t="n"/>
      <c r="BM32" s="509" t="n"/>
      <c r="BN32" s="508" t="n"/>
      <c r="BO32" s="509" t="n"/>
      <c r="BP32" s="508" t="n"/>
      <c r="BQ32" s="509" t="n"/>
      <c r="BR32" s="193" t="n"/>
      <c r="BS32" s="857" t="n"/>
      <c r="BT32" s="184" t="n"/>
      <c r="BU32" s="857" t="n"/>
      <c r="BV32" s="509" t="n"/>
      <c r="BW32" s="509" t="n"/>
      <c r="BX32" s="508" t="n"/>
      <c r="BY32" s="509" t="n"/>
      <c r="BZ32" s="508" t="n"/>
      <c r="CA32" s="509" t="n"/>
      <c r="CB32" s="508" t="n"/>
      <c r="CC32" s="842" t="n"/>
      <c r="CD32" s="193" t="n"/>
      <c r="CE32" s="857" t="n"/>
      <c r="CF32" s="184" t="n"/>
      <c r="CG32" s="857" t="n"/>
      <c r="CH32" s="834" t="n"/>
      <c r="CI32" s="834" t="n"/>
      <c r="CJ32" s="835" t="n"/>
      <c r="CK32" s="834" t="n"/>
      <c r="CL32" s="835" t="n"/>
      <c r="CM32" s="834" t="n"/>
      <c r="CN32" s="835" t="n"/>
      <c r="CO32" s="834" t="n"/>
      <c r="CP32" s="835" t="n"/>
      <c r="CQ32" s="836" t="n"/>
    </row>
    <row r="33">
      <c r="A33" s="504" t="inlineStr">
        <is>
          <t>SEO</t>
        </is>
      </c>
      <c r="B33" s="190" t="n"/>
      <c r="C33" s="857" t="n"/>
      <c r="D33" s="505">
        <f>SUM(P33,AD33,AR33,BH33,BT33,CF33)</f>
        <v/>
      </c>
      <c r="E33" s="856" t="n"/>
      <c r="F33" s="191" t="n"/>
      <c r="G33" s="857" t="n"/>
      <c r="H33" s="506">
        <f>P33+AD33+AR33</f>
        <v/>
      </c>
      <c r="I33" s="856" t="n"/>
      <c r="J33" s="506">
        <f>BF33+BR33+CD33</f>
        <v/>
      </c>
      <c r="K33" s="856" t="n"/>
      <c r="L33" s="506">
        <f>BH33+BT33+CF33</f>
        <v/>
      </c>
      <c r="M33" s="856" t="n"/>
      <c r="N33" s="228" t="n"/>
      <c r="O33" s="857" t="n"/>
      <c r="P33" s="507">
        <f>SUM(R33:AA33)</f>
        <v/>
      </c>
      <c r="Q33" s="856" t="n"/>
      <c r="R33" s="509" t="n"/>
      <c r="S33" s="859" t="n"/>
      <c r="T33" s="508" t="n"/>
      <c r="U33" s="859" t="n"/>
      <c r="V33" s="508" t="n"/>
      <c r="W33" s="859" t="n"/>
      <c r="X33" s="512" t="n"/>
      <c r="Y33" s="859" t="n"/>
      <c r="Z33" s="508" t="n"/>
      <c r="AA33" s="859" t="n"/>
      <c r="AB33" s="433" t="n"/>
      <c r="AC33" s="857" t="n"/>
      <c r="AD33" s="507">
        <f>SUM(AF33:AO33)</f>
        <v/>
      </c>
      <c r="AE33" s="856" t="n"/>
      <c r="AF33" s="543" t="n">
        <v>0</v>
      </c>
      <c r="AG33" s="856" t="n"/>
      <c r="AH33" s="543" t="n">
        <v>0</v>
      </c>
      <c r="AI33" s="856" t="n"/>
      <c r="AJ33" s="508" t="n"/>
      <c r="AK33" s="859" t="n"/>
      <c r="AL33" s="508" t="n"/>
      <c r="AM33" s="859" t="n"/>
      <c r="AN33" s="508" t="n"/>
      <c r="AO33" s="859" t="n"/>
      <c r="AP33" s="433" t="n"/>
      <c r="AQ33" s="857" t="n"/>
      <c r="AR33" s="184" t="n"/>
      <c r="AS33" s="857" t="n"/>
      <c r="AT33" s="509" t="n"/>
      <c r="AU33" s="509" t="n"/>
      <c r="AV33" s="508" t="n"/>
      <c r="AW33" s="509" t="n"/>
      <c r="AX33" s="508" t="n"/>
      <c r="AY33" s="509" t="n"/>
      <c r="AZ33" s="508" t="n"/>
      <c r="BA33" s="509" t="n"/>
      <c r="BB33" s="508" t="n"/>
      <c r="BC33" s="509" t="n"/>
      <c r="BD33" s="228" t="n"/>
      <c r="BE33" s="857" t="n"/>
      <c r="BF33" s="433" t="n"/>
      <c r="BG33" s="857" t="n"/>
      <c r="BH33" s="184" t="n"/>
      <c r="BI33" s="857" t="n"/>
      <c r="BJ33" s="509" t="n"/>
      <c r="BK33" s="509" t="n"/>
      <c r="BL33" s="508" t="n"/>
      <c r="BM33" s="509" t="n"/>
      <c r="BN33" s="508" t="n"/>
      <c r="BO33" s="509" t="n"/>
      <c r="BP33" s="508" t="n"/>
      <c r="BQ33" s="509" t="n"/>
      <c r="BR33" s="433" t="n"/>
      <c r="BS33" s="857" t="n"/>
      <c r="BT33" s="184" t="n"/>
      <c r="BU33" s="857" t="n"/>
      <c r="BV33" s="509" t="n"/>
      <c r="BW33" s="509" t="n"/>
      <c r="BX33" s="508" t="n"/>
      <c r="BY33" s="509" t="n"/>
      <c r="BZ33" s="508" t="n"/>
      <c r="CA33" s="509" t="n"/>
      <c r="CB33" s="508" t="n"/>
      <c r="CC33" s="842" t="n"/>
      <c r="CD33" s="433" t="n"/>
      <c r="CE33" s="857" t="n"/>
      <c r="CF33" s="184" t="n"/>
      <c r="CG33" s="857" t="n"/>
      <c r="CH33" s="834" t="n"/>
      <c r="CI33" s="834" t="n"/>
      <c r="CJ33" s="835" t="n"/>
      <c r="CK33" s="834" t="n"/>
      <c r="CL33" s="835" t="n"/>
      <c r="CM33" s="834" t="n"/>
      <c r="CN33" s="835" t="n"/>
      <c r="CO33" s="834" t="n"/>
      <c r="CP33" s="835" t="n"/>
      <c r="CQ33" s="836" t="n"/>
    </row>
    <row r="34">
      <c r="A34" s="504" t="inlineStr">
        <is>
          <t>Анонсы, баннеры на сайтах</t>
        </is>
      </c>
      <c r="B34" s="190" t="n"/>
      <c r="C34" s="857" t="n"/>
      <c r="D34" s="505">
        <f>SUM(P34,AD34,AR34,BH34,BT34,CF34)</f>
        <v/>
      </c>
      <c r="E34" s="856" t="n"/>
      <c r="F34" s="191" t="n"/>
      <c r="G34" s="857" t="n"/>
      <c r="H34" s="506">
        <f>P34+AD34+AR34</f>
        <v/>
      </c>
      <c r="I34" s="856" t="n"/>
      <c r="J34" s="506">
        <f>BF34+BR34+CD34</f>
        <v/>
      </c>
      <c r="K34" s="856" t="n"/>
      <c r="L34" s="506">
        <f>BH34+BT34+CF34</f>
        <v/>
      </c>
      <c r="M34" s="856" t="n"/>
      <c r="N34" s="228" t="n"/>
      <c r="O34" s="857" t="n"/>
      <c r="P34" s="507">
        <f>SUM(R34:AA34)</f>
        <v/>
      </c>
      <c r="Q34" s="856" t="n"/>
      <c r="R34" s="509" t="n"/>
      <c r="S34" s="859" t="n"/>
      <c r="T34" s="508" t="n"/>
      <c r="U34" s="859" t="n"/>
      <c r="V34" s="508" t="n"/>
      <c r="W34" s="859" t="n"/>
      <c r="X34" s="512" t="n"/>
      <c r="Y34" s="859" t="n"/>
      <c r="Z34" s="508" t="n"/>
      <c r="AA34" s="859" t="n"/>
      <c r="AB34" s="433" t="n"/>
      <c r="AC34" s="857" t="n"/>
      <c r="AD34" s="507">
        <f>SUM(AF34:AO34)</f>
        <v/>
      </c>
      <c r="AE34" s="856" t="n"/>
      <c r="AF34" s="543" t="n">
        <v>0</v>
      </c>
      <c r="AG34" s="856" t="n"/>
      <c r="AH34" s="543" t="n">
        <v>0</v>
      </c>
      <c r="AI34" s="856" t="n"/>
      <c r="AJ34" s="508" t="n"/>
      <c r="AK34" s="859" t="n"/>
      <c r="AL34" s="508" t="n"/>
      <c r="AM34" s="859" t="n"/>
      <c r="AN34" s="508" t="n"/>
      <c r="AO34" s="859" t="n"/>
      <c r="AP34" s="433" t="n"/>
      <c r="AQ34" s="857" t="n"/>
      <c r="AR34" s="184" t="n"/>
      <c r="AS34" s="857" t="n"/>
      <c r="AT34" s="509" t="n"/>
      <c r="AU34" s="509" t="n"/>
      <c r="AV34" s="508" t="n"/>
      <c r="AW34" s="509" t="n"/>
      <c r="AX34" s="508" t="n"/>
      <c r="AY34" s="509" t="n"/>
      <c r="AZ34" s="508" t="n"/>
      <c r="BA34" s="509" t="n"/>
      <c r="BB34" s="508" t="n"/>
      <c r="BC34" s="509" t="n"/>
      <c r="BD34" s="509" t="n"/>
      <c r="BE34" s="509" t="n"/>
      <c r="BF34" s="433" t="n"/>
      <c r="BG34" s="857" t="n"/>
      <c r="BH34" s="184" t="n"/>
      <c r="BI34" s="857" t="n"/>
      <c r="BJ34" s="509" t="n"/>
      <c r="BK34" s="509" t="n"/>
      <c r="BL34" s="508" t="n"/>
      <c r="BM34" s="509" t="n"/>
      <c r="BN34" s="508" t="n"/>
      <c r="BO34" s="509" t="n"/>
      <c r="BP34" s="508" t="n"/>
      <c r="BQ34" s="509" t="n"/>
      <c r="BR34" s="433" t="n"/>
      <c r="BS34" s="857" t="n"/>
      <c r="BT34" s="184" t="n"/>
      <c r="BU34" s="857" t="n"/>
      <c r="BV34" s="509" t="n"/>
      <c r="BW34" s="509" t="n"/>
      <c r="BX34" s="508" t="n"/>
      <c r="BY34" s="509" t="n"/>
      <c r="BZ34" s="508" t="n"/>
      <c r="CA34" s="509" t="n"/>
      <c r="CB34" s="508" t="n"/>
      <c r="CC34" s="842" t="n"/>
      <c r="CD34" s="433" t="n"/>
      <c r="CE34" s="857" t="n"/>
      <c r="CF34" s="184" t="n"/>
      <c r="CG34" s="857" t="n"/>
      <c r="CH34" s="834" t="n"/>
      <c r="CI34" s="834" t="n"/>
      <c r="CJ34" s="835" t="n"/>
      <c r="CK34" s="834" t="n"/>
      <c r="CL34" s="835" t="n"/>
      <c r="CM34" s="834" t="n"/>
      <c r="CN34" s="835" t="n"/>
      <c r="CO34" s="834" t="n"/>
      <c r="CP34" s="835" t="n"/>
      <c r="CQ34" s="836" t="n"/>
    </row>
    <row r="35">
      <c r="A35" s="504" t="inlineStr">
        <is>
          <t>СМИ</t>
        </is>
      </c>
      <c r="B35" s="190" t="n"/>
      <c r="C35" s="190" t="n"/>
      <c r="D35" s="190" t="n"/>
      <c r="E35" s="190" t="n"/>
      <c r="F35" s="191" t="n"/>
      <c r="G35" s="191" t="n"/>
      <c r="H35" s="191" t="n"/>
      <c r="I35" s="191" t="n"/>
      <c r="J35" s="191" t="n"/>
      <c r="K35" s="191" t="n"/>
      <c r="L35" s="191" t="n"/>
      <c r="M35" s="191" t="n"/>
      <c r="N35" s="184" t="n"/>
      <c r="O35" s="184" t="n"/>
      <c r="P35" s="184" t="n"/>
      <c r="Q35" s="184" t="n"/>
      <c r="R35" s="175" t="n"/>
      <c r="S35" s="175" t="n"/>
      <c r="T35" s="508" t="n"/>
      <c r="U35" s="508" t="n"/>
      <c r="V35" s="508" t="n"/>
      <c r="W35" s="508" t="n"/>
      <c r="X35" s="512" t="n"/>
      <c r="Y35" s="512" t="n"/>
      <c r="Z35" s="508" t="n"/>
      <c r="AA35" s="508" t="n"/>
      <c r="AB35" s="193" t="n"/>
      <c r="AC35" s="193" t="n"/>
      <c r="AD35" s="184" t="n"/>
      <c r="AE35" s="184" t="n"/>
      <c r="AF35" s="509" t="n"/>
      <c r="AG35" s="509" t="n"/>
      <c r="AH35" s="509" t="n"/>
      <c r="AI35" s="509" t="n"/>
      <c r="AJ35" s="508" t="n"/>
      <c r="AK35" s="508" t="n"/>
      <c r="AL35" s="508" t="n"/>
      <c r="AM35" s="508" t="n"/>
      <c r="AN35" s="508" t="n"/>
      <c r="AO35" s="508" t="n"/>
      <c r="AP35" s="193" t="n"/>
      <c r="AQ35" s="193" t="n"/>
      <c r="AR35" s="184" t="n"/>
      <c r="AS35" s="184" t="n"/>
      <c r="AT35" s="509" t="n"/>
      <c r="AU35" s="509" t="n"/>
      <c r="AV35" s="508" t="n"/>
      <c r="AW35" s="509" t="n"/>
      <c r="AX35" s="508" t="n"/>
      <c r="AY35" s="509" t="n"/>
      <c r="AZ35" s="508" t="n"/>
      <c r="BA35" s="509" t="n"/>
      <c r="BB35" s="508" t="n"/>
      <c r="BC35" s="509" t="n"/>
      <c r="BD35" s="509" t="n"/>
      <c r="BE35" s="509" t="n"/>
      <c r="BF35" s="193" t="n"/>
      <c r="BG35" s="193" t="n"/>
      <c r="BH35" s="184" t="n"/>
      <c r="BI35" s="184" t="n"/>
      <c r="BJ35" s="509" t="n"/>
      <c r="BK35" s="509" t="n"/>
      <c r="BL35" s="508" t="n"/>
      <c r="BM35" s="509" t="n"/>
      <c r="BN35" s="508" t="n"/>
      <c r="BO35" s="509" t="n"/>
      <c r="BP35" s="508" t="n"/>
      <c r="BQ35" s="509" t="n"/>
      <c r="BR35" s="193" t="n"/>
      <c r="BS35" s="193" t="n"/>
      <c r="BT35" s="184" t="n"/>
      <c r="BU35" s="184" t="n"/>
      <c r="BV35" s="509" t="n"/>
      <c r="BW35" s="509" t="n"/>
      <c r="BX35" s="508" t="n"/>
      <c r="BY35" s="509" t="n"/>
      <c r="BZ35" s="508" t="n"/>
      <c r="CA35" s="509" t="n"/>
      <c r="CB35" s="508" t="n"/>
      <c r="CC35" s="842" t="n"/>
      <c r="CD35" s="193" t="n"/>
      <c r="CE35" s="193" t="n"/>
      <c r="CF35" s="184" t="n"/>
      <c r="CG35" s="184" t="n"/>
      <c r="CH35" s="834" t="n"/>
      <c r="CI35" s="834" t="n"/>
      <c r="CJ35" s="835" t="n"/>
      <c r="CK35" s="834" t="n"/>
      <c r="CL35" s="835" t="n"/>
      <c r="CM35" s="834" t="n"/>
      <c r="CN35" s="835" t="n"/>
      <c r="CO35" s="834" t="n"/>
      <c r="CP35" s="835" t="n"/>
      <c r="CQ35" s="836" t="n"/>
    </row>
    <row r="36">
      <c r="A36" s="504" t="inlineStr">
        <is>
          <t>Мероприятия</t>
        </is>
      </c>
      <c r="B36" s="190" t="n"/>
      <c r="C36" s="857" t="n"/>
      <c r="D36" s="505">
        <f>SUM(P36,AD36,AR36,BH36,BT36,CF36)</f>
        <v/>
      </c>
      <c r="E36" s="856" t="n"/>
      <c r="F36" s="191" t="n"/>
      <c r="G36" s="857" t="n"/>
      <c r="H36" s="506">
        <f>P36+AD36+AR36</f>
        <v/>
      </c>
      <c r="I36" s="856" t="n"/>
      <c r="J36" s="506">
        <f>BF36+BR36+CD36</f>
        <v/>
      </c>
      <c r="K36" s="856" t="n"/>
      <c r="L36" s="506">
        <f>BH36+BT36+CF36</f>
        <v/>
      </c>
      <c r="M36" s="856" t="n"/>
      <c r="N36" s="184" t="n"/>
      <c r="O36" s="857" t="n"/>
      <c r="P36" s="507">
        <f>SUM(R36:AA36)</f>
        <v/>
      </c>
      <c r="Q36" s="856" t="n"/>
      <c r="R36" s="184" t="n"/>
      <c r="S36" s="857" t="n"/>
      <c r="T36" s="508" t="n"/>
      <c r="U36" s="859" t="n"/>
      <c r="V36" s="508" t="n"/>
      <c r="W36" s="859" t="n"/>
      <c r="X36" s="511" t="n">
        <v>0</v>
      </c>
      <c r="Y36" s="856" t="n"/>
      <c r="Z36" s="508" t="n"/>
      <c r="AA36" s="859" t="n"/>
      <c r="AB36" s="193" t="n"/>
      <c r="AC36" s="857" t="n"/>
      <c r="AD36" s="507">
        <f>SUM(AF36:AO36)</f>
        <v/>
      </c>
      <c r="AE36" s="856" t="n"/>
      <c r="AF36" s="543" t="n">
        <v>0</v>
      </c>
      <c r="AG36" s="856" t="n"/>
      <c r="AH36" s="543" t="n">
        <v>0</v>
      </c>
      <c r="AI36" s="856" t="n"/>
      <c r="AJ36" s="508" t="n"/>
      <c r="AK36" s="859" t="n"/>
      <c r="AL36" s="508" t="n"/>
      <c r="AM36" s="859" t="n"/>
      <c r="AN36" s="508" t="n"/>
      <c r="AO36" s="859" t="n"/>
      <c r="AP36" s="193" t="n"/>
      <c r="AQ36" s="857" t="n"/>
      <c r="AR36" s="184" t="n"/>
      <c r="AS36" s="857" t="n"/>
      <c r="AT36" s="509" t="n"/>
      <c r="AU36" s="509" t="n"/>
      <c r="AV36" s="508" t="n"/>
      <c r="AW36" s="509" t="n"/>
      <c r="AX36" s="508" t="n"/>
      <c r="AY36" s="509" t="n"/>
      <c r="AZ36" s="508" t="n"/>
      <c r="BA36" s="509" t="n"/>
      <c r="BB36" s="508" t="n"/>
      <c r="BC36" s="509" t="n"/>
      <c r="BD36" s="509" t="n"/>
      <c r="BE36" s="509" t="n"/>
      <c r="BF36" s="193" t="n"/>
      <c r="BG36" s="857" t="n"/>
      <c r="BH36" s="184" t="n"/>
      <c r="BI36" s="857" t="n"/>
      <c r="BJ36" s="509" t="n"/>
      <c r="BK36" s="509" t="n"/>
      <c r="BL36" s="508" t="n"/>
      <c r="BM36" s="509" t="n"/>
      <c r="BN36" s="508" t="n"/>
      <c r="BO36" s="509" t="n"/>
      <c r="BP36" s="508" t="n"/>
      <c r="BQ36" s="509" t="n"/>
      <c r="BR36" s="193" t="n"/>
      <c r="BS36" s="857" t="n"/>
      <c r="BT36" s="184" t="n"/>
      <c r="BU36" s="857" t="n"/>
      <c r="BV36" s="509" t="n"/>
      <c r="BW36" s="509" t="n"/>
      <c r="BX36" s="508" t="n"/>
      <c r="BY36" s="509" t="n"/>
      <c r="BZ36" s="508" t="n"/>
      <c r="CA36" s="509" t="n"/>
      <c r="CB36" s="508" t="n"/>
      <c r="CC36" s="842" t="n"/>
      <c r="CD36" s="193" t="n"/>
      <c r="CE36" s="857" t="n"/>
      <c r="CF36" s="184" t="n"/>
      <c r="CG36" s="857" t="n"/>
      <c r="CH36" s="834" t="n"/>
      <c r="CI36" s="834" t="n"/>
      <c r="CJ36" s="835" t="n"/>
      <c r="CK36" s="834" t="n"/>
      <c r="CL36" s="835" t="n"/>
      <c r="CM36" s="834" t="n"/>
      <c r="CN36" s="835" t="n"/>
      <c r="CO36" s="834" t="n"/>
      <c r="CP36" s="835" t="n"/>
      <c r="CQ36" s="836" t="n"/>
    </row>
    <row r="37" ht="17.25" customHeight="1" s="414">
      <c r="A37" s="513" t="n"/>
      <c r="B37" s="455" t="inlineStr">
        <is>
          <t>Квота</t>
        </is>
      </c>
      <c r="C37" s="856" t="n"/>
      <c r="D37" s="456" t="inlineStr">
        <is>
          <t>Факт</t>
        </is>
      </c>
      <c r="E37" s="856" t="n"/>
      <c r="F37" s="455" t="inlineStr">
        <is>
          <t>Квота</t>
        </is>
      </c>
      <c r="G37" s="856" t="n"/>
      <c r="H37" s="456" t="inlineStr">
        <is>
          <t>Факт</t>
        </is>
      </c>
      <c r="I37" s="856" t="n"/>
      <c r="J37" s="455" t="inlineStr">
        <is>
          <t>Квота</t>
        </is>
      </c>
      <c r="K37" s="856" t="n"/>
      <c r="L37" s="456" t="inlineStr">
        <is>
          <t>Факт</t>
        </is>
      </c>
      <c r="M37" s="856" t="n"/>
      <c r="N37" s="455" t="inlineStr">
        <is>
          <t>Квота</t>
        </is>
      </c>
      <c r="O37" s="856" t="n"/>
      <c r="P37" s="456" t="inlineStr">
        <is>
          <t>Факт</t>
        </is>
      </c>
      <c r="Q37" s="856" t="n"/>
      <c r="R37" s="457" t="inlineStr">
        <is>
          <t>30.06 - 06.07</t>
        </is>
      </c>
      <c r="S37" s="856" t="n"/>
      <c r="T37" s="457" t="inlineStr">
        <is>
          <t>07.07 - 13.07</t>
        </is>
      </c>
      <c r="U37" s="856" t="n"/>
      <c r="V37" s="457" t="inlineStr">
        <is>
          <t>14.07 - 20.07</t>
        </is>
      </c>
      <c r="W37" s="856" t="n"/>
      <c r="X37" s="457" t="inlineStr">
        <is>
          <t>21.07 - 27.07</t>
        </is>
      </c>
      <c r="Y37" s="856" t="n"/>
      <c r="Z37" s="457" t="inlineStr">
        <is>
          <t>28.07 - 03.08</t>
        </is>
      </c>
      <c r="AA37" s="856" t="n"/>
      <c r="AB37" s="455" t="inlineStr">
        <is>
          <t>Квота</t>
        </is>
      </c>
      <c r="AC37" s="856" t="n"/>
      <c r="AD37" s="456" t="inlineStr">
        <is>
          <t>Факт</t>
        </is>
      </c>
      <c r="AE37" s="856" t="n"/>
      <c r="AF37" s="457" t="inlineStr">
        <is>
          <t>01.08 - 04.08</t>
        </is>
      </c>
      <c r="AG37" s="856" t="n"/>
      <c r="AH37" s="457" t="inlineStr">
        <is>
          <t>05.08 - 11.08</t>
        </is>
      </c>
      <c r="AI37" s="856" t="n"/>
      <c r="AJ37" s="457" t="inlineStr">
        <is>
          <t>12.08 - 18.08</t>
        </is>
      </c>
      <c r="AK37" s="856" t="n"/>
      <c r="AL37" s="457" t="inlineStr">
        <is>
          <t>19.08 - 25.08</t>
        </is>
      </c>
      <c r="AM37" s="856" t="n"/>
      <c r="AN37" s="457" t="inlineStr">
        <is>
          <t>26.08 - 31.08</t>
        </is>
      </c>
      <c r="AO37" s="856" t="n"/>
      <c r="AP37" s="455" t="inlineStr">
        <is>
          <t>Квота</t>
        </is>
      </c>
      <c r="AQ37" s="856" t="n"/>
      <c r="AR37" s="456" t="inlineStr">
        <is>
          <t>Факт</t>
        </is>
      </c>
      <c r="AS37" s="856" t="n"/>
      <c r="AT37" s="459" t="n">
        <v>45901</v>
      </c>
      <c r="AU37" s="856" t="n"/>
      <c r="AV37" s="457" t="inlineStr">
        <is>
          <t>02.09 - 08.09</t>
        </is>
      </c>
      <c r="AW37" s="856" t="n"/>
      <c r="AX37" s="457" t="inlineStr">
        <is>
          <t>09.09 - 15.09</t>
        </is>
      </c>
      <c r="AY37" s="856" t="n"/>
      <c r="AZ37" s="457" t="inlineStr">
        <is>
          <t>16.09 - 22.09</t>
        </is>
      </c>
      <c r="BA37" s="856" t="n"/>
      <c r="BB37" s="457" t="inlineStr">
        <is>
          <t>23.09 - 29.09</t>
        </is>
      </c>
      <c r="BC37" s="856" t="n"/>
      <c r="BD37" s="459" t="n">
        <v>45930</v>
      </c>
      <c r="BE37" s="856" t="n"/>
      <c r="BF37" s="455" t="inlineStr">
        <is>
          <t>Квота</t>
        </is>
      </c>
      <c r="BG37" s="856" t="n"/>
      <c r="BH37" s="456" t="inlineStr">
        <is>
          <t>Факт</t>
        </is>
      </c>
      <c r="BI37" s="856" t="n"/>
      <c r="BJ37" s="457" t="inlineStr">
        <is>
          <t>01.10 - 06.10</t>
        </is>
      </c>
      <c r="BK37" s="856" t="n"/>
      <c r="BL37" s="457" t="inlineStr">
        <is>
          <t>07.10 - 13.10</t>
        </is>
      </c>
      <c r="BM37" s="856" t="n"/>
      <c r="BN37" s="457" t="inlineStr">
        <is>
          <t>14.10 - 20.10</t>
        </is>
      </c>
      <c r="BO37" s="856" t="n"/>
      <c r="BP37" s="457" t="inlineStr">
        <is>
          <t>21.10 - 27.10</t>
        </is>
      </c>
      <c r="BQ37" s="856" t="n"/>
      <c r="BR37" s="455" t="inlineStr">
        <is>
          <t>Квота</t>
        </is>
      </c>
      <c r="BS37" s="856" t="n"/>
      <c r="BT37" s="456" t="inlineStr">
        <is>
          <t>Факт</t>
        </is>
      </c>
      <c r="BU37" s="856" t="n"/>
      <c r="BV37" s="457" t="inlineStr">
        <is>
          <t>01.11 - 03.11</t>
        </is>
      </c>
      <c r="BW37" s="856" t="n"/>
      <c r="BX37" s="457" t="inlineStr">
        <is>
          <t>04.11 - 10.11</t>
        </is>
      </c>
      <c r="BY37" s="856" t="n"/>
      <c r="BZ37" s="457" t="inlineStr">
        <is>
          <t>11.11 - 17.11</t>
        </is>
      </c>
      <c r="CA37" s="856" t="n"/>
      <c r="CB37" s="457" t="inlineStr">
        <is>
          <t>18.11 - 24.11</t>
        </is>
      </c>
      <c r="CC37" s="856" t="n"/>
      <c r="CD37" s="150" t="inlineStr">
        <is>
          <t>Квота</t>
        </is>
      </c>
      <c r="CE37" s="862" t="n"/>
      <c r="CF37" s="428" t="inlineStr">
        <is>
          <t>Факт</t>
        </is>
      </c>
      <c r="CG37" s="858" t="n"/>
      <c r="CH37" s="837" t="n"/>
      <c r="CI37" s="837" t="n"/>
      <c r="CJ37" s="837" t="n"/>
      <c r="CK37" s="837" t="n"/>
      <c r="CL37" s="837" t="n"/>
      <c r="CM37" s="837" t="n"/>
      <c r="CN37" s="837" t="n"/>
      <c r="CO37" s="837" t="n"/>
      <c r="CP37" s="837" t="n"/>
      <c r="CQ37" s="837" t="n"/>
    </row>
    <row r="38" ht="21.75" customHeight="1" s="414">
      <c r="A38" s="514" t="inlineStr">
        <is>
          <t>Всего на сервисные расходы:</t>
        </is>
      </c>
      <c r="B38" s="505">
        <f>SUM(B39:C49)</f>
        <v/>
      </c>
      <c r="C38" s="856" t="n"/>
      <c r="D38" s="505">
        <f>SUM(D39:E49)</f>
        <v/>
      </c>
      <c r="E38" s="856" t="n"/>
      <c r="F38" s="506">
        <f>N38+AB38+AP38</f>
        <v/>
      </c>
      <c r="G38" s="856" t="n"/>
      <c r="H38" s="506">
        <f>P38+AD38+AR38</f>
        <v/>
      </c>
      <c r="I38" s="856" t="n"/>
      <c r="J38" s="506">
        <f>BF38+BR38+CD38</f>
        <v/>
      </c>
      <c r="K38" s="856" t="n"/>
      <c r="L38" s="506">
        <f>BH38+BT38+CF38</f>
        <v/>
      </c>
      <c r="M38" s="856" t="n"/>
      <c r="N38" s="515">
        <f>('Продукт 2'!Z5+'Продукт 3'!Z5)*0.05</f>
        <v/>
      </c>
      <c r="O38" s="856" t="n"/>
      <c r="P38" s="515">
        <f>SUM(P39:Q49)</f>
        <v/>
      </c>
      <c r="Q38" s="856" t="n"/>
      <c r="R38" s="226" t="n"/>
      <c r="S38" s="857" t="n"/>
      <c r="T38" s="226" t="n"/>
      <c r="U38" s="857" t="n"/>
      <c r="V38" s="226" t="n"/>
      <c r="W38" s="857" t="n"/>
      <c r="X38" s="226" t="n"/>
      <c r="Y38" s="857" t="n"/>
      <c r="Z38" s="515">
        <f>SUM(Z39:AA49)</f>
        <v/>
      </c>
      <c r="AA38" s="856" t="n"/>
      <c r="AB38" s="515">
        <f>('Продукт 2'!Z6+'Продукт 3'!Z6)*0.05</f>
        <v/>
      </c>
      <c r="AC38" s="856" t="n"/>
      <c r="AD38" s="515">
        <f>SUM(AD39:AE49)</f>
        <v/>
      </c>
      <c r="AE38" s="856" t="n"/>
      <c r="AF38" s="515">
        <f>SUM(AF39:AG49)</f>
        <v/>
      </c>
      <c r="AG38" s="856" t="n"/>
      <c r="AH38" s="515">
        <f>SUM(AH39:AI49)</f>
        <v/>
      </c>
      <c r="AI38" s="856" t="n"/>
      <c r="AJ38" s="515">
        <f>SUM(AJ39:AK49)</f>
        <v/>
      </c>
      <c r="AK38" s="856" t="n"/>
      <c r="AL38" s="515">
        <f>SUM(AL39:AM49)</f>
        <v/>
      </c>
      <c r="AM38" s="856" t="n"/>
      <c r="AN38" s="515">
        <f>SUM(AN39:AO49)</f>
        <v/>
      </c>
      <c r="AO38" s="856" t="n"/>
      <c r="AP38" s="515">
        <f>('Продукт 2'!Z7+'Продукт 3'!Z7)*0.05</f>
        <v/>
      </c>
      <c r="AQ38" s="856" t="n"/>
      <c r="AR38" s="515">
        <f>SUM(AR39:AS49)</f>
        <v/>
      </c>
      <c r="AS38" s="856" t="n"/>
      <c r="AT38" s="515">
        <f>SUM(AT39:AU49)</f>
        <v/>
      </c>
      <c r="AU38" s="856" t="n"/>
      <c r="AV38" s="515">
        <f>SUM(AV39:AW49)</f>
        <v/>
      </c>
      <c r="AW38" s="856" t="n"/>
      <c r="AX38" s="515">
        <f>SUM(AX39:AY49)</f>
        <v/>
      </c>
      <c r="AY38" s="856" t="n"/>
      <c r="AZ38" s="515">
        <f>SUM(AZ39:BA49)</f>
        <v/>
      </c>
      <c r="BA38" s="856" t="n"/>
      <c r="BB38" s="515">
        <f>SUM(BB39:BC49)</f>
        <v/>
      </c>
      <c r="BC38" s="856" t="n"/>
      <c r="BD38" s="515">
        <f>SUM(BD39:BE49)</f>
        <v/>
      </c>
      <c r="BE38" s="856" t="n"/>
      <c r="BF38" s="515">
        <f>('Продукт 2'!Z8+'Продукт 3'!Z8)*0.05</f>
        <v/>
      </c>
      <c r="BG38" s="856" t="n"/>
      <c r="BH38" s="515">
        <f>SUM(BH39:BI49)</f>
        <v/>
      </c>
      <c r="BI38" s="856" t="n"/>
      <c r="BJ38" s="515">
        <f>SUM(BJ39:BK49)</f>
        <v/>
      </c>
      <c r="BK38" s="856" t="n"/>
      <c r="BL38" s="515">
        <f>SUM(BL39:BM49)</f>
        <v/>
      </c>
      <c r="BM38" s="856" t="n"/>
      <c r="BN38" s="515">
        <f>SUM(BN39:BO49)</f>
        <v/>
      </c>
      <c r="BO38" s="856" t="n"/>
      <c r="BP38" s="515">
        <f>SUM(BP39:BQ49)</f>
        <v/>
      </c>
      <c r="BQ38" s="856" t="n"/>
      <c r="BR38" s="515">
        <f>SUM(BR39:BS49)</f>
        <v/>
      </c>
      <c r="BS38" s="856" t="n"/>
      <c r="BT38" s="515">
        <f>SUM(BT39:BU49)</f>
        <v/>
      </c>
      <c r="BU38" s="856" t="n"/>
      <c r="BV38" s="515">
        <f>SUM(BV39:BW49)</f>
        <v/>
      </c>
      <c r="BW38" s="856" t="n"/>
      <c r="BX38" s="515">
        <f>SUM(BX39:BY49)</f>
        <v/>
      </c>
      <c r="BY38" s="856" t="n"/>
      <c r="BZ38" s="515">
        <f>SUM(BZ39:CA49)</f>
        <v/>
      </c>
      <c r="CA38" s="856" t="n"/>
      <c r="CB38" s="515">
        <f>SUM(CB39:CC49)</f>
        <v/>
      </c>
      <c r="CC38" s="856" t="n"/>
      <c r="CD38" s="226">
        <f>SUM(CD39:CE49)</f>
        <v/>
      </c>
      <c r="CE38" s="857" t="n"/>
      <c r="CF38" s="226">
        <f>SUM(CF39:CG49)</f>
        <v/>
      </c>
      <c r="CG38" s="857" t="n"/>
      <c r="CH38" s="838" t="n"/>
      <c r="CI38" s="838" t="n"/>
      <c r="CJ38" s="838" t="n"/>
      <c r="CK38" s="838" t="n"/>
      <c r="CL38" s="838" t="n"/>
      <c r="CM38" s="838" t="n"/>
      <c r="CN38" s="838" t="n"/>
      <c r="CO38" s="838" t="n"/>
      <c r="CP38" s="838" t="n"/>
      <c r="CQ38" s="838" t="n"/>
    </row>
    <row r="39">
      <c r="A39" s="516" t="inlineStr">
        <is>
          <t>Топвизор</t>
        </is>
      </c>
      <c r="B39" s="505">
        <f>SUM(N39,AB39,AP39,BF39,BR39,CD39)</f>
        <v/>
      </c>
      <c r="C39" s="856" t="n"/>
      <c r="D39" s="505">
        <f>SUM(P39,AD39,AR39,BH39,BT39,CF39)</f>
        <v/>
      </c>
      <c r="E39" s="856" t="n"/>
      <c r="F39" s="506">
        <f>N39+AB39+AP39</f>
        <v/>
      </c>
      <c r="G39" s="856" t="n"/>
      <c r="H39" s="506">
        <f>P39+AD39+AR39</f>
        <v/>
      </c>
      <c r="I39" s="856" t="n"/>
      <c r="J39" s="506">
        <f>BF39+BR39+CD39</f>
        <v/>
      </c>
      <c r="K39" s="856" t="n"/>
      <c r="L39" s="506">
        <f>BH39+BT39+CF39</f>
        <v/>
      </c>
      <c r="M39" s="856" t="n"/>
      <c r="N39" s="515" t="n">
        <v>0</v>
      </c>
      <c r="O39" s="856" t="n"/>
      <c r="P39" s="515">
        <f>SUM(R39:AA39)</f>
        <v/>
      </c>
      <c r="Q39" s="856" t="n"/>
      <c r="R39" s="227" t="n"/>
      <c r="S39" s="857" t="n"/>
      <c r="T39" s="227" t="n"/>
      <c r="U39" s="857" t="n"/>
      <c r="V39" s="227" t="n"/>
      <c r="W39" s="857" t="n"/>
      <c r="X39" s="227" t="n"/>
      <c r="Y39" s="857" t="n"/>
      <c r="Z39" s="227" t="n"/>
      <c r="AA39" s="857" t="n"/>
      <c r="AB39" s="515" t="n">
        <v>0</v>
      </c>
      <c r="AC39" s="856" t="n"/>
      <c r="AD39" s="515" t="n">
        <v>0</v>
      </c>
      <c r="AE39" s="856" t="n"/>
      <c r="AF39" s="227" t="n"/>
      <c r="AG39" s="857" t="n"/>
      <c r="AH39" s="227" t="n"/>
      <c r="AI39" s="857" t="n"/>
      <c r="AJ39" s="227" t="n"/>
      <c r="AK39" s="857" t="n"/>
      <c r="AL39" s="227" t="n"/>
      <c r="AM39" s="857" t="n"/>
      <c r="AN39" s="227" t="n"/>
      <c r="AO39" s="857" t="n"/>
      <c r="AP39" s="515" t="n">
        <v>0</v>
      </c>
      <c r="AQ39" s="856" t="n"/>
      <c r="AR39" s="515" t="n">
        <v>0</v>
      </c>
      <c r="AS39" s="856" t="n"/>
      <c r="AT39" s="227" t="n"/>
      <c r="AU39" s="857" t="n"/>
      <c r="AV39" s="227" t="n"/>
      <c r="AW39" s="857" t="n"/>
      <c r="AX39" s="227" t="n"/>
      <c r="AY39" s="857" t="n"/>
      <c r="AZ39" s="227" t="n"/>
      <c r="BA39" s="857" t="n"/>
      <c r="BB39" s="227" t="n"/>
      <c r="BC39" s="857" t="n"/>
      <c r="BD39" s="227" t="n"/>
      <c r="BE39" s="857" t="n"/>
      <c r="BF39" s="515" t="n">
        <v>0</v>
      </c>
      <c r="BG39" s="856" t="n"/>
      <c r="BH39" s="515" t="n">
        <v>0</v>
      </c>
      <c r="BI39" s="856" t="n"/>
      <c r="BJ39" s="227" t="n"/>
      <c r="BK39" s="857" t="n"/>
      <c r="BL39" s="227" t="n"/>
      <c r="BM39" s="857" t="n"/>
      <c r="BN39" s="227" t="n"/>
      <c r="BO39" s="857" t="n"/>
      <c r="BP39" s="227" t="n"/>
      <c r="BQ39" s="857" t="n"/>
      <c r="BR39" s="515" t="n">
        <v>0</v>
      </c>
      <c r="BS39" s="856" t="n"/>
      <c r="BT39" s="515" t="n">
        <v>0</v>
      </c>
      <c r="BU39" s="856" t="n"/>
      <c r="BV39" s="227" t="n"/>
      <c r="BW39" s="857" t="n"/>
      <c r="BX39" s="227" t="n"/>
      <c r="BY39" s="857" t="n"/>
      <c r="BZ39" s="227" t="n"/>
      <c r="CA39" s="857" t="n"/>
      <c r="CB39" s="227" t="n"/>
      <c r="CC39" s="857" t="n"/>
      <c r="CD39" s="227" t="n">
        <v>0</v>
      </c>
      <c r="CE39" s="857" t="n"/>
      <c r="CF39" s="227" t="n">
        <v>0</v>
      </c>
      <c r="CG39" s="857" t="n"/>
      <c r="CH39" s="838" t="n"/>
      <c r="CI39" s="838" t="n"/>
      <c r="CJ39" s="838" t="n"/>
      <c r="CK39" s="838" t="n"/>
      <c r="CL39" s="838" t="n"/>
      <c r="CM39" s="838" t="n"/>
      <c r="CN39" s="838" t="n"/>
      <c r="CO39" s="838" t="n"/>
      <c r="CP39" s="838" t="n"/>
      <c r="CQ39" s="838" t="n"/>
    </row>
    <row r="40">
      <c r="A40" s="516" t="inlineStr">
        <is>
          <t>Писец</t>
        </is>
      </c>
      <c r="B40" s="505">
        <f>SUM(N40,AB40,AP40,BF40,BR40,CD40)</f>
        <v/>
      </c>
      <c r="C40" s="856" t="n"/>
      <c r="D40" s="505">
        <f>SUM(P40,AD40,AR40,BH40,BT40,CF40)</f>
        <v/>
      </c>
      <c r="E40" s="856" t="n"/>
      <c r="F40" s="506">
        <f>N40+AB40+AP40</f>
        <v/>
      </c>
      <c r="G40" s="856" t="n"/>
      <c r="H40" s="506">
        <f>P40+AD40+AR40</f>
        <v/>
      </c>
      <c r="I40" s="856" t="n"/>
      <c r="J40" s="506">
        <f>BF40+BR40+CD40</f>
        <v/>
      </c>
      <c r="K40" s="856" t="n"/>
      <c r="L40" s="506">
        <f>BH40+BT40+CF40</f>
        <v/>
      </c>
      <c r="M40" s="856" t="n"/>
      <c r="N40" s="515" t="n">
        <v>0</v>
      </c>
      <c r="O40" s="856" t="n"/>
      <c r="P40" s="515">
        <f>SUM(R40:AA40)</f>
        <v/>
      </c>
      <c r="Q40" s="856" t="n"/>
      <c r="R40" s="226" t="n"/>
      <c r="S40" s="857" t="n"/>
      <c r="T40" s="226" t="n"/>
      <c r="U40" s="857" t="n"/>
      <c r="V40" s="226" t="n"/>
      <c r="W40" s="857" t="n"/>
      <c r="X40" s="227" t="n"/>
      <c r="Y40" s="857" t="n"/>
      <c r="Z40" s="226" t="n"/>
      <c r="AA40" s="857" t="n"/>
      <c r="AB40" s="515" t="n">
        <v>0</v>
      </c>
      <c r="AC40" s="856" t="n"/>
      <c r="AD40" s="515" t="n">
        <v>0</v>
      </c>
      <c r="AE40" s="856" t="n"/>
      <c r="AF40" s="226" t="n"/>
      <c r="AG40" s="857" t="n"/>
      <c r="AH40" s="226" t="n"/>
      <c r="AI40" s="857" t="n"/>
      <c r="AJ40" s="226" t="n"/>
      <c r="AK40" s="857" t="n"/>
      <c r="AL40" s="226" t="n"/>
      <c r="AM40" s="857" t="n"/>
      <c r="AN40" s="226" t="n"/>
      <c r="AO40" s="857" t="n"/>
      <c r="AP40" s="515" t="n">
        <v>0</v>
      </c>
      <c r="AQ40" s="856" t="n"/>
      <c r="AR40" s="515" t="n">
        <v>0</v>
      </c>
      <c r="AS40" s="856" t="n"/>
      <c r="AT40" s="226" t="n"/>
      <c r="AU40" s="857" t="n"/>
      <c r="AV40" s="226" t="n"/>
      <c r="AW40" s="857" t="n"/>
      <c r="AX40" s="226" t="n"/>
      <c r="AY40" s="857" t="n"/>
      <c r="AZ40" s="226" t="n"/>
      <c r="BA40" s="857" t="n"/>
      <c r="BB40" s="226" t="n"/>
      <c r="BC40" s="857" t="n"/>
      <c r="BD40" s="226" t="n"/>
      <c r="BE40" s="857" t="n"/>
      <c r="BF40" s="515" t="n">
        <v>0</v>
      </c>
      <c r="BG40" s="856" t="n"/>
      <c r="BH40" s="515" t="n">
        <v>0</v>
      </c>
      <c r="BI40" s="856" t="n"/>
      <c r="BJ40" s="226" t="n"/>
      <c r="BK40" s="857" t="n"/>
      <c r="BL40" s="226" t="n"/>
      <c r="BM40" s="857" t="n"/>
      <c r="BN40" s="226" t="n"/>
      <c r="BO40" s="857" t="n"/>
      <c r="BP40" s="226" t="n"/>
      <c r="BQ40" s="857" t="n"/>
      <c r="BR40" s="515" t="n">
        <v>0</v>
      </c>
      <c r="BS40" s="856" t="n"/>
      <c r="BT40" s="515" t="n">
        <v>0</v>
      </c>
      <c r="BU40" s="856" t="n"/>
      <c r="BV40" s="226" t="n"/>
      <c r="BW40" s="857" t="n"/>
      <c r="BX40" s="226" t="n"/>
      <c r="BY40" s="857" t="n"/>
      <c r="BZ40" s="226" t="n"/>
      <c r="CA40" s="857" t="n"/>
      <c r="CB40" s="226" t="n"/>
      <c r="CC40" s="857" t="n"/>
      <c r="CD40" s="226" t="n">
        <v>0</v>
      </c>
      <c r="CE40" s="857" t="n"/>
      <c r="CF40" s="227" t="n">
        <v>0</v>
      </c>
      <c r="CG40" s="857" t="n"/>
      <c r="CH40" s="838" t="n"/>
      <c r="CI40" s="838" t="n"/>
      <c r="CJ40" s="838" t="n"/>
      <c r="CK40" s="838" t="n"/>
      <c r="CL40" s="838" t="n"/>
      <c r="CM40" s="838" t="n"/>
      <c r="CN40" s="838" t="n"/>
      <c r="CO40" s="838" t="n"/>
      <c r="CP40" s="838" t="n"/>
      <c r="CQ40" s="838" t="n"/>
    </row>
    <row r="41">
      <c r="A41" s="516" t="inlineStr">
        <is>
          <t xml:space="preserve">Calltouch </t>
        </is>
      </c>
      <c r="B41" s="505">
        <f>SUM(N41,AB41,AP41,BF41,BR41,CD41)</f>
        <v/>
      </c>
      <c r="C41" s="856" t="n"/>
      <c r="D41" s="505">
        <f>SUM(P41,AD41,AR41,BH41,BT41,CF41)</f>
        <v/>
      </c>
      <c r="E41" s="856" t="n"/>
      <c r="F41" s="506">
        <f>N41+AB41+AP41</f>
        <v/>
      </c>
      <c r="G41" s="856" t="n"/>
      <c r="H41" s="506">
        <f>P41+AD41+AR41</f>
        <v/>
      </c>
      <c r="I41" s="856" t="n"/>
      <c r="J41" s="506">
        <f>BF41+BR41+CD41</f>
        <v/>
      </c>
      <c r="K41" s="856" t="n"/>
      <c r="L41" s="506">
        <f>BH41+BT41+CF41</f>
        <v/>
      </c>
      <c r="M41" s="856" t="n"/>
      <c r="N41" s="515" t="n">
        <v>0</v>
      </c>
      <c r="O41" s="856" t="n"/>
      <c r="P41" s="515">
        <f>SUM(R41:AA41)</f>
        <v/>
      </c>
      <c r="Q41" s="856" t="n"/>
      <c r="R41" s="227" t="n"/>
      <c r="S41" s="857" t="n"/>
      <c r="T41" s="227" t="n"/>
      <c r="U41" s="857" t="n"/>
      <c r="V41" s="227" t="n"/>
      <c r="W41" s="857" t="n"/>
      <c r="X41" s="227" t="n"/>
      <c r="Y41" s="857" t="n"/>
      <c r="Z41" s="227" t="n"/>
      <c r="AA41" s="857" t="n"/>
      <c r="AB41" s="515" t="n">
        <v>0</v>
      </c>
      <c r="AC41" s="856" t="n"/>
      <c r="AD41" s="515" t="n">
        <v>0</v>
      </c>
      <c r="AE41" s="856" t="n"/>
      <c r="AF41" s="227" t="n"/>
      <c r="AG41" s="857" t="n"/>
      <c r="AH41" s="227" t="n"/>
      <c r="AI41" s="857" t="n"/>
      <c r="AJ41" s="227" t="n"/>
      <c r="AK41" s="857" t="n"/>
      <c r="AL41" s="227" t="n"/>
      <c r="AM41" s="857" t="n"/>
      <c r="AN41" s="227" t="n"/>
      <c r="AO41" s="857" t="n"/>
      <c r="AP41" s="515" t="n">
        <v>0</v>
      </c>
      <c r="AQ41" s="856" t="n"/>
      <c r="AR41" s="515" t="n">
        <v>0</v>
      </c>
      <c r="AS41" s="856" t="n"/>
      <c r="AT41" s="227" t="n"/>
      <c r="AU41" s="857" t="n"/>
      <c r="AV41" s="227" t="n"/>
      <c r="AW41" s="857" t="n"/>
      <c r="AX41" s="227" t="n"/>
      <c r="AY41" s="857" t="n"/>
      <c r="AZ41" s="227" t="n"/>
      <c r="BA41" s="857" t="n"/>
      <c r="BB41" s="227" t="n"/>
      <c r="BC41" s="857" t="n"/>
      <c r="BD41" s="227" t="n"/>
      <c r="BE41" s="857" t="n"/>
      <c r="BF41" s="515" t="n">
        <v>0</v>
      </c>
      <c r="BG41" s="856" t="n"/>
      <c r="BH41" s="515" t="n">
        <v>0</v>
      </c>
      <c r="BI41" s="856" t="n"/>
      <c r="BJ41" s="227" t="n"/>
      <c r="BK41" s="857" t="n"/>
      <c r="BL41" s="227" t="n"/>
      <c r="BM41" s="857" t="n"/>
      <c r="BN41" s="227" t="n"/>
      <c r="BO41" s="857" t="n"/>
      <c r="BP41" s="227" t="n"/>
      <c r="BQ41" s="857" t="n"/>
      <c r="BR41" s="515" t="n">
        <v>0</v>
      </c>
      <c r="BS41" s="856" t="n"/>
      <c r="BT41" s="515" t="n">
        <v>0</v>
      </c>
      <c r="BU41" s="856" t="n"/>
      <c r="BV41" s="227" t="n"/>
      <c r="BW41" s="857" t="n"/>
      <c r="BX41" s="227" t="n"/>
      <c r="BY41" s="857" t="n"/>
      <c r="BZ41" s="227" t="n"/>
      <c r="CA41" s="857" t="n"/>
      <c r="CB41" s="227" t="n"/>
      <c r="CC41" s="857" t="n"/>
      <c r="CD41" s="227" t="n">
        <v>0</v>
      </c>
      <c r="CE41" s="857" t="n"/>
      <c r="CF41" s="227" t="n">
        <v>0</v>
      </c>
      <c r="CG41" s="857" t="n"/>
      <c r="CH41" s="838" t="n"/>
      <c r="CI41" s="838" t="n"/>
      <c r="CJ41" s="838" t="n"/>
      <c r="CK41" s="838" t="n"/>
      <c r="CL41" s="838" t="n"/>
      <c r="CM41" s="838" t="n"/>
      <c r="CN41" s="838" t="n"/>
      <c r="CO41" s="838" t="n"/>
      <c r="CP41" s="838" t="n"/>
      <c r="CQ41" s="838" t="n"/>
    </row>
    <row r="42">
      <c r="A42" s="516" t="inlineStr">
        <is>
          <t>Контент-рассылка</t>
        </is>
      </c>
      <c r="B42" s="505">
        <f>SUM(N42,AB42,AP42,BF42,BR42,CD42)</f>
        <v/>
      </c>
      <c r="C42" s="856" t="n"/>
      <c r="D42" s="505">
        <f>SUM(P42,AD42,AR42,BH42,BT42,CF42)</f>
        <v/>
      </c>
      <c r="E42" s="856" t="n"/>
      <c r="F42" s="506">
        <f>N42+AB42+AP42</f>
        <v/>
      </c>
      <c r="G42" s="856" t="n"/>
      <c r="H42" s="506">
        <f>P42+AD42+AR42</f>
        <v/>
      </c>
      <c r="I42" s="856" t="n"/>
      <c r="J42" s="506">
        <f>BF42+BR42+CD42</f>
        <v/>
      </c>
      <c r="K42" s="856" t="n"/>
      <c r="L42" s="506">
        <f>BH42+BT42+CF42</f>
        <v/>
      </c>
      <c r="M42" s="856" t="n"/>
      <c r="N42" s="515" t="n">
        <v>0</v>
      </c>
      <c r="O42" s="856" t="n"/>
      <c r="P42" s="515">
        <f>SUM(R42:AA42)</f>
        <v/>
      </c>
      <c r="Q42" s="856" t="n"/>
      <c r="R42" s="227" t="n"/>
      <c r="S42" s="857" t="n"/>
      <c r="T42" s="227" t="n"/>
      <c r="U42" s="857" t="n"/>
      <c r="V42" s="227" t="n"/>
      <c r="W42" s="857" t="n"/>
      <c r="X42" s="227" t="n"/>
      <c r="Y42" s="857" t="n"/>
      <c r="Z42" s="227" t="n"/>
      <c r="AA42" s="857" t="n"/>
      <c r="AB42" s="515" t="n">
        <v>0</v>
      </c>
      <c r="AC42" s="856" t="n"/>
      <c r="AD42" s="515" t="n">
        <v>0</v>
      </c>
      <c r="AE42" s="856" t="n"/>
      <c r="AF42" s="227" t="n"/>
      <c r="AG42" s="857" t="n"/>
      <c r="AH42" s="227" t="n"/>
      <c r="AI42" s="857" t="n"/>
      <c r="AJ42" s="227" t="n"/>
      <c r="AK42" s="857" t="n"/>
      <c r="AL42" s="227" t="n"/>
      <c r="AM42" s="857" t="n"/>
      <c r="AN42" s="227" t="n"/>
      <c r="AO42" s="857" t="n"/>
      <c r="AP42" s="515" t="n">
        <v>0</v>
      </c>
      <c r="AQ42" s="856" t="n"/>
      <c r="AR42" s="515" t="n">
        <v>0</v>
      </c>
      <c r="AS42" s="856" t="n"/>
      <c r="AT42" s="227" t="n"/>
      <c r="AU42" s="857" t="n"/>
      <c r="AV42" s="227" t="n"/>
      <c r="AW42" s="857" t="n"/>
      <c r="AX42" s="227" t="n"/>
      <c r="AY42" s="857" t="n"/>
      <c r="AZ42" s="227" t="n"/>
      <c r="BA42" s="857" t="n"/>
      <c r="BB42" s="227" t="n"/>
      <c r="BC42" s="857" t="n"/>
      <c r="BD42" s="227" t="n"/>
      <c r="BE42" s="857" t="n"/>
      <c r="BF42" s="515" t="n">
        <v>0</v>
      </c>
      <c r="BG42" s="856" t="n"/>
      <c r="BH42" s="515" t="n">
        <v>0</v>
      </c>
      <c r="BI42" s="856" t="n"/>
      <c r="BJ42" s="227" t="n"/>
      <c r="BK42" s="857" t="n"/>
      <c r="BL42" s="227" t="n"/>
      <c r="BM42" s="857" t="n"/>
      <c r="BN42" s="227" t="n"/>
      <c r="BO42" s="857" t="n"/>
      <c r="BP42" s="227" t="n"/>
      <c r="BQ42" s="857" t="n"/>
      <c r="BR42" s="515" t="n">
        <v>0</v>
      </c>
      <c r="BS42" s="856" t="n"/>
      <c r="BT42" s="515" t="n">
        <v>0</v>
      </c>
      <c r="BU42" s="856" t="n"/>
      <c r="BV42" s="227" t="n"/>
      <c r="BW42" s="857" t="n"/>
      <c r="BX42" s="227" t="n"/>
      <c r="BY42" s="857" t="n"/>
      <c r="BZ42" s="227" t="n"/>
      <c r="CA42" s="857" t="n"/>
      <c r="CB42" s="227" t="n"/>
      <c r="CC42" s="857" t="n"/>
      <c r="CD42" s="227" t="n">
        <v>0</v>
      </c>
      <c r="CE42" s="857" t="n"/>
      <c r="CF42" s="227" t="n">
        <v>0</v>
      </c>
      <c r="CG42" s="857" t="n"/>
      <c r="CH42" s="838" t="n"/>
      <c r="CI42" s="838" t="n"/>
      <c r="CJ42" s="838" t="n"/>
      <c r="CK42" s="838" t="n"/>
      <c r="CL42" s="838" t="n"/>
      <c r="CM42" s="838" t="n"/>
      <c r="CN42" s="838" t="n"/>
      <c r="CO42" s="838" t="n"/>
      <c r="CP42" s="838" t="n"/>
      <c r="CQ42" s="838" t="n"/>
    </row>
    <row r="43">
      <c r="A43" s="516" t="inlineStr">
        <is>
          <t>Sendsay</t>
        </is>
      </c>
      <c r="B43" s="505">
        <f>SUM(N43,AB43,AP43,BF43,BR43,CD43)</f>
        <v/>
      </c>
      <c r="C43" s="856" t="n"/>
      <c r="D43" s="505">
        <f>SUM(P43,AD43,AR43,BH43,BT43,CF43)</f>
        <v/>
      </c>
      <c r="E43" s="856" t="n"/>
      <c r="F43" s="506">
        <f>N43+AB43+AP43</f>
        <v/>
      </c>
      <c r="G43" s="856" t="n"/>
      <c r="H43" s="506">
        <f>P43+AD43+AR43</f>
        <v/>
      </c>
      <c r="I43" s="856" t="n"/>
      <c r="J43" s="506">
        <f>BF43+BR43+CD43</f>
        <v/>
      </c>
      <c r="K43" s="856" t="n"/>
      <c r="L43" s="506">
        <f>BH43+BT43+CF43</f>
        <v/>
      </c>
      <c r="M43" s="856" t="n"/>
      <c r="N43" s="515" t="n">
        <v>0</v>
      </c>
      <c r="O43" s="856" t="n"/>
      <c r="P43" s="515">
        <f>SUM(R43:AA43)</f>
        <v/>
      </c>
      <c r="Q43" s="856" t="n"/>
      <c r="R43" s="227" t="n"/>
      <c r="S43" s="857" t="n"/>
      <c r="T43" s="227" t="n"/>
      <c r="U43" s="857" t="n"/>
      <c r="V43" s="227" t="n"/>
      <c r="W43" s="857" t="n"/>
      <c r="X43" s="227" t="n"/>
      <c r="Y43" s="857" t="n"/>
      <c r="Z43" s="227" t="n"/>
      <c r="AA43" s="857" t="n"/>
      <c r="AB43" s="515" t="n">
        <v>0</v>
      </c>
      <c r="AC43" s="856" t="n"/>
      <c r="AD43" s="515" t="n">
        <v>0</v>
      </c>
      <c r="AE43" s="856" t="n"/>
      <c r="AF43" s="227" t="n"/>
      <c r="AG43" s="857" t="n"/>
      <c r="AH43" s="227" t="n"/>
      <c r="AI43" s="857" t="n"/>
      <c r="AJ43" s="227" t="n"/>
      <c r="AK43" s="857" t="n"/>
      <c r="AL43" s="227" t="n"/>
      <c r="AM43" s="857" t="n"/>
      <c r="AN43" s="227" t="n"/>
      <c r="AO43" s="857" t="n"/>
      <c r="AP43" s="515" t="n">
        <v>0</v>
      </c>
      <c r="AQ43" s="856" t="n"/>
      <c r="AR43" s="515" t="n">
        <v>0</v>
      </c>
      <c r="AS43" s="856" t="n"/>
      <c r="AT43" s="227" t="n"/>
      <c r="AU43" s="857" t="n"/>
      <c r="AV43" s="227" t="n"/>
      <c r="AW43" s="857" t="n"/>
      <c r="AX43" s="227" t="n"/>
      <c r="AY43" s="857" t="n"/>
      <c r="AZ43" s="227" t="n"/>
      <c r="BA43" s="857" t="n"/>
      <c r="BB43" s="227" t="n"/>
      <c r="BC43" s="857" t="n"/>
      <c r="BD43" s="227" t="n"/>
      <c r="BE43" s="857" t="n"/>
      <c r="BF43" s="515" t="n">
        <v>0</v>
      </c>
      <c r="BG43" s="856" t="n"/>
      <c r="BH43" s="515" t="n">
        <v>0</v>
      </c>
      <c r="BI43" s="856" t="n"/>
      <c r="BJ43" s="227" t="n"/>
      <c r="BK43" s="857" t="n"/>
      <c r="BL43" s="227" t="n"/>
      <c r="BM43" s="857" t="n"/>
      <c r="BN43" s="227" t="n"/>
      <c r="BO43" s="857" t="n"/>
      <c r="BP43" s="227" t="n"/>
      <c r="BQ43" s="857" t="n"/>
      <c r="BR43" s="515" t="n">
        <v>0</v>
      </c>
      <c r="BS43" s="856" t="n"/>
      <c r="BT43" s="515" t="n">
        <v>0</v>
      </c>
      <c r="BU43" s="856" t="n"/>
      <c r="BV43" s="227" t="n"/>
      <c r="BW43" s="857" t="n"/>
      <c r="BX43" s="227" t="n"/>
      <c r="BY43" s="857" t="n"/>
      <c r="BZ43" s="227" t="n"/>
      <c r="CA43" s="857" t="n"/>
      <c r="CB43" s="227" t="n"/>
      <c r="CC43" s="857" t="n"/>
      <c r="CD43" s="227" t="n">
        <v>0</v>
      </c>
      <c r="CE43" s="857" t="n"/>
      <c r="CF43" s="227" t="n">
        <v>0</v>
      </c>
      <c r="CG43" s="857" t="n"/>
      <c r="CH43" s="838" t="n"/>
      <c r="CI43" s="838" t="n"/>
      <c r="CJ43" s="838" t="n"/>
      <c r="CK43" s="838" t="n"/>
      <c r="CL43" s="838" t="n"/>
      <c r="CM43" s="838" t="n"/>
      <c r="CN43" s="838" t="n"/>
      <c r="CO43" s="838" t="n"/>
      <c r="CP43" s="838" t="n"/>
      <c r="CQ43" s="838" t="n"/>
    </row>
    <row r="44">
      <c r="A44" s="516" t="inlineStr">
        <is>
          <t>Marquiz</t>
        </is>
      </c>
      <c r="B44" s="505">
        <f>SUM(N44,AB44,AP44,BF44,BR44,CD44)</f>
        <v/>
      </c>
      <c r="C44" s="856" t="n"/>
      <c r="D44" s="505">
        <f>SUM(P44,AD44,AR44,BH44,BT44,CF44)</f>
        <v/>
      </c>
      <c r="E44" s="856" t="n"/>
      <c r="F44" s="506">
        <f>N44+AB44+AP44</f>
        <v/>
      </c>
      <c r="G44" s="856" t="n"/>
      <c r="H44" s="506">
        <f>P44+AD44+AR44</f>
        <v/>
      </c>
      <c r="I44" s="856" t="n"/>
      <c r="J44" s="506">
        <f>BF44+BR44+CD44</f>
        <v/>
      </c>
      <c r="K44" s="856" t="n"/>
      <c r="L44" s="506">
        <f>BH44+BT44+CF44</f>
        <v/>
      </c>
      <c r="M44" s="856" t="n"/>
      <c r="N44" s="515" t="n">
        <v>0</v>
      </c>
      <c r="O44" s="856" t="n"/>
      <c r="P44" s="515">
        <f>SUM(R44:AA44)</f>
        <v/>
      </c>
      <c r="Q44" s="856" t="n"/>
      <c r="R44" s="227" t="n"/>
      <c r="S44" s="857" t="n"/>
      <c r="T44" s="227" t="n"/>
      <c r="U44" s="857" t="n"/>
      <c r="V44" s="227" t="n"/>
      <c r="W44" s="857" t="n"/>
      <c r="X44" s="227" t="n"/>
      <c r="Y44" s="857" t="n"/>
      <c r="Z44" s="227" t="n"/>
      <c r="AA44" s="857" t="n"/>
      <c r="AB44" s="515" t="n">
        <v>0</v>
      </c>
      <c r="AC44" s="856" t="n"/>
      <c r="AD44" s="515" t="n">
        <v>0</v>
      </c>
      <c r="AE44" s="856" t="n"/>
      <c r="AF44" s="227" t="n"/>
      <c r="AG44" s="857" t="n"/>
      <c r="AH44" s="227" t="n"/>
      <c r="AI44" s="857" t="n"/>
      <c r="AJ44" s="227" t="n"/>
      <c r="AK44" s="857" t="n"/>
      <c r="AL44" s="227" t="n"/>
      <c r="AM44" s="857" t="n"/>
      <c r="AN44" s="227" t="n"/>
      <c r="AO44" s="857" t="n"/>
      <c r="AP44" s="515" t="n">
        <v>0</v>
      </c>
      <c r="AQ44" s="856" t="n"/>
      <c r="AR44" s="515" t="n">
        <v>0</v>
      </c>
      <c r="AS44" s="856" t="n"/>
      <c r="AT44" s="227" t="n"/>
      <c r="AU44" s="857" t="n"/>
      <c r="AV44" s="227" t="n"/>
      <c r="AW44" s="857" t="n"/>
      <c r="AX44" s="227" t="n"/>
      <c r="AY44" s="857" t="n"/>
      <c r="AZ44" s="227" t="n"/>
      <c r="BA44" s="857" t="n"/>
      <c r="BB44" s="227" t="n"/>
      <c r="BC44" s="857" t="n"/>
      <c r="BD44" s="227" t="n"/>
      <c r="BE44" s="857" t="n"/>
      <c r="BF44" s="515" t="n">
        <v>0</v>
      </c>
      <c r="BG44" s="856" t="n"/>
      <c r="BH44" s="515" t="n">
        <v>0</v>
      </c>
      <c r="BI44" s="856" t="n"/>
      <c r="BJ44" s="227" t="n"/>
      <c r="BK44" s="857" t="n"/>
      <c r="BL44" s="227" t="n"/>
      <c r="BM44" s="857" t="n"/>
      <c r="BN44" s="227" t="n"/>
      <c r="BO44" s="857" t="n"/>
      <c r="BP44" s="227" t="n"/>
      <c r="BQ44" s="857" t="n"/>
      <c r="BR44" s="515" t="n">
        <v>0</v>
      </c>
      <c r="BS44" s="856" t="n"/>
      <c r="BT44" s="515" t="n">
        <v>0</v>
      </c>
      <c r="BU44" s="856" t="n"/>
      <c r="BV44" s="227" t="n"/>
      <c r="BW44" s="857" t="n"/>
      <c r="BX44" s="227" t="n"/>
      <c r="BY44" s="857" t="n"/>
      <c r="BZ44" s="227" t="n"/>
      <c r="CA44" s="857" t="n"/>
      <c r="CB44" s="227" t="n"/>
      <c r="CC44" s="857" t="n"/>
      <c r="CD44" s="227" t="n">
        <v>0</v>
      </c>
      <c r="CE44" s="857" t="n"/>
      <c r="CF44" s="227" t="n">
        <v>0</v>
      </c>
      <c r="CG44" s="857" t="n"/>
      <c r="CH44" s="838" t="n"/>
      <c r="CI44" s="838" t="n"/>
      <c r="CJ44" s="838" t="n"/>
      <c r="CK44" s="838" t="n"/>
      <c r="CL44" s="838" t="n"/>
      <c r="CM44" s="838" t="n"/>
      <c r="CN44" s="838" t="n"/>
      <c r="CO44" s="838" t="n"/>
      <c r="CP44" s="838" t="n"/>
      <c r="CQ44" s="838" t="n"/>
    </row>
    <row r="45">
      <c r="A45" s="516" t="inlineStr">
        <is>
          <t>Telegram Premium</t>
        </is>
      </c>
      <c r="B45" s="505">
        <f>SUM(N45,AB45,AP45,BF45,BR45,CD45)</f>
        <v/>
      </c>
      <c r="C45" s="856" t="n"/>
      <c r="D45" s="505">
        <f>SUM(P45,AD45,AR45,BH45,BT45,CF45)</f>
        <v/>
      </c>
      <c r="E45" s="856" t="n"/>
      <c r="F45" s="506">
        <f>N45+AB45+AP45</f>
        <v/>
      </c>
      <c r="G45" s="856" t="n"/>
      <c r="H45" s="506">
        <f>P45+AD45+AR45</f>
        <v/>
      </c>
      <c r="I45" s="856" t="n"/>
      <c r="J45" s="506">
        <f>BF45+BR45+CD45</f>
        <v/>
      </c>
      <c r="K45" s="856" t="n"/>
      <c r="L45" s="506">
        <f>BH45+BT45+CF45</f>
        <v/>
      </c>
      <c r="M45" s="856" t="n"/>
      <c r="N45" s="515" t="n">
        <v>0</v>
      </c>
      <c r="O45" s="856" t="n"/>
      <c r="P45" s="515">
        <f>SUM(R45:AA45)</f>
        <v/>
      </c>
      <c r="Q45" s="856" t="n"/>
      <c r="R45" s="226" t="n"/>
      <c r="S45" s="857" t="n"/>
      <c r="T45" s="226" t="n"/>
      <c r="U45" s="857" t="n"/>
      <c r="V45" s="226" t="n"/>
      <c r="W45" s="857" t="n"/>
      <c r="X45" s="227" t="n"/>
      <c r="Y45" s="857" t="n"/>
      <c r="Z45" s="226" t="n"/>
      <c r="AA45" s="857" t="n"/>
      <c r="AB45" s="515" t="n">
        <v>0</v>
      </c>
      <c r="AC45" s="856" t="n"/>
      <c r="AD45" s="515" t="n">
        <v>0</v>
      </c>
      <c r="AE45" s="856" t="n"/>
      <c r="AF45" s="226" t="n"/>
      <c r="AG45" s="857" t="n"/>
      <c r="AH45" s="226" t="n"/>
      <c r="AI45" s="857" t="n"/>
      <c r="AJ45" s="226" t="n"/>
      <c r="AK45" s="857" t="n"/>
      <c r="AL45" s="226" t="n"/>
      <c r="AM45" s="857" t="n"/>
      <c r="AN45" s="226" t="n"/>
      <c r="AO45" s="857" t="n"/>
      <c r="AP45" s="515" t="n">
        <v>0</v>
      </c>
      <c r="AQ45" s="856" t="n"/>
      <c r="AR45" s="515" t="n">
        <v>0</v>
      </c>
      <c r="AS45" s="856" t="n"/>
      <c r="AT45" s="226" t="n"/>
      <c r="AU45" s="857" t="n"/>
      <c r="AV45" s="226" t="n"/>
      <c r="AW45" s="857" t="n"/>
      <c r="AX45" s="226" t="n"/>
      <c r="AY45" s="857" t="n"/>
      <c r="AZ45" s="226" t="n"/>
      <c r="BA45" s="857" t="n"/>
      <c r="BB45" s="226" t="n"/>
      <c r="BC45" s="857" t="n"/>
      <c r="BD45" s="226" t="n"/>
      <c r="BE45" s="857" t="n"/>
      <c r="BF45" s="515" t="n">
        <v>0</v>
      </c>
      <c r="BG45" s="856" t="n"/>
      <c r="BH45" s="515" t="n">
        <v>0</v>
      </c>
      <c r="BI45" s="856" t="n"/>
      <c r="BJ45" s="226" t="n"/>
      <c r="BK45" s="857" t="n"/>
      <c r="BL45" s="226" t="n"/>
      <c r="BM45" s="857" t="n"/>
      <c r="BN45" s="226" t="n"/>
      <c r="BO45" s="857" t="n"/>
      <c r="BP45" s="226" t="n"/>
      <c r="BQ45" s="857" t="n"/>
      <c r="BR45" s="515" t="n">
        <v>0</v>
      </c>
      <c r="BS45" s="856" t="n"/>
      <c r="BT45" s="515" t="n">
        <v>0</v>
      </c>
      <c r="BU45" s="856" t="n"/>
      <c r="BV45" s="226" t="n"/>
      <c r="BW45" s="857" t="n"/>
      <c r="BX45" s="226" t="n"/>
      <c r="BY45" s="857" t="n"/>
      <c r="BZ45" s="226" t="n"/>
      <c r="CA45" s="857" t="n"/>
      <c r="CB45" s="226" t="n"/>
      <c r="CC45" s="857" t="n"/>
      <c r="CD45" s="227" t="n">
        <v>0</v>
      </c>
      <c r="CE45" s="857" t="n"/>
      <c r="CF45" s="227" t="n">
        <v>0</v>
      </c>
      <c r="CG45" s="857" t="n"/>
      <c r="CH45" s="838" t="n"/>
      <c r="CI45" s="838" t="n"/>
      <c r="CJ45" s="838" t="n"/>
      <c r="CK45" s="838" t="n"/>
      <c r="CL45" s="838" t="n"/>
      <c r="CM45" s="838" t="n"/>
      <c r="CN45" s="838" t="n"/>
      <c r="CO45" s="838" t="n"/>
      <c r="CP45" s="838" t="n"/>
      <c r="CQ45" s="838" t="n"/>
    </row>
    <row r="46">
      <c r="A46" s="516" t="inlineStr">
        <is>
          <t>Stripo</t>
        </is>
      </c>
      <c r="B46" s="505">
        <f>SUM(N46,AB46,AP46,BF46,BR46,CD46)</f>
        <v/>
      </c>
      <c r="C46" s="856" t="n"/>
      <c r="D46" s="505">
        <f>SUM(P46,AD46,AR46,BH46,BT46,CF46)</f>
        <v/>
      </c>
      <c r="E46" s="856" t="n"/>
      <c r="F46" s="191" t="n"/>
      <c r="G46" s="191" t="n"/>
      <c r="H46" s="191" t="n"/>
      <c r="I46" s="191" t="n"/>
      <c r="J46" s="191" t="n"/>
      <c r="K46" s="191" t="n"/>
      <c r="L46" s="191" t="n"/>
      <c r="M46" s="191" t="n"/>
      <c r="N46" s="515" t="n">
        <v>0</v>
      </c>
      <c r="O46" s="856" t="n"/>
      <c r="P46" s="515">
        <f>SUM(R46:AA46)</f>
        <v/>
      </c>
      <c r="Q46" s="856" t="n"/>
      <c r="R46" s="227" t="n"/>
      <c r="S46" s="857" t="n"/>
      <c r="T46" s="227" t="n"/>
      <c r="U46" s="857" t="n"/>
      <c r="V46" s="227" t="n"/>
      <c r="W46" s="857" t="n"/>
      <c r="X46" s="227" t="n"/>
      <c r="Y46" s="857" t="n"/>
      <c r="Z46" s="227" t="n"/>
      <c r="AA46" s="857" t="n"/>
      <c r="AB46" s="515" t="n">
        <v>0</v>
      </c>
      <c r="AC46" s="856" t="n"/>
      <c r="AD46" s="515" t="n">
        <v>0</v>
      </c>
      <c r="AE46" s="856" t="n"/>
      <c r="AF46" s="227" t="n"/>
      <c r="AG46" s="857" t="n"/>
      <c r="AH46" s="227" t="n"/>
      <c r="AI46" s="857" t="n"/>
      <c r="AJ46" s="227" t="n"/>
      <c r="AK46" s="857" t="n"/>
      <c r="AL46" s="227" t="n"/>
      <c r="AM46" s="857" t="n"/>
      <c r="AN46" s="227" t="n"/>
      <c r="AO46" s="857" t="n"/>
      <c r="AP46" s="515" t="n">
        <v>0</v>
      </c>
      <c r="AQ46" s="856" t="n"/>
      <c r="AR46" s="515" t="n">
        <v>0</v>
      </c>
      <c r="AS46" s="856" t="n"/>
      <c r="AT46" s="227" t="n"/>
      <c r="AU46" s="857" t="n"/>
      <c r="AV46" s="227" t="n"/>
      <c r="AW46" s="857" t="n"/>
      <c r="AX46" s="227" t="n"/>
      <c r="AY46" s="857" t="n"/>
      <c r="AZ46" s="227" t="n"/>
      <c r="BA46" s="857" t="n"/>
      <c r="BB46" s="227" t="n"/>
      <c r="BC46" s="857" t="n"/>
      <c r="BD46" s="227" t="n"/>
      <c r="BE46" s="857" t="n"/>
      <c r="BF46" s="515" t="n">
        <v>0</v>
      </c>
      <c r="BG46" s="856" t="n"/>
      <c r="BH46" s="515" t="n">
        <v>0</v>
      </c>
      <c r="BI46" s="856" t="n"/>
      <c r="BJ46" s="227" t="n"/>
      <c r="BK46" s="857" t="n"/>
      <c r="BL46" s="227" t="n"/>
      <c r="BM46" s="857" t="n"/>
      <c r="BN46" s="227" t="n"/>
      <c r="BO46" s="857" t="n"/>
      <c r="BP46" s="227" t="n"/>
      <c r="BQ46" s="857" t="n"/>
      <c r="BR46" s="515" t="n">
        <v>0</v>
      </c>
      <c r="BS46" s="856" t="n"/>
      <c r="BT46" s="515" t="n">
        <v>0</v>
      </c>
      <c r="BU46" s="856" t="n"/>
      <c r="BV46" s="227" t="n"/>
      <c r="BW46" s="857" t="n"/>
      <c r="BX46" s="227" t="n"/>
      <c r="BY46" s="857" t="n"/>
      <c r="BZ46" s="227" t="n"/>
      <c r="CA46" s="857" t="n"/>
      <c r="CB46" s="227" t="n"/>
      <c r="CC46" s="857" t="n"/>
      <c r="CD46" s="227" t="n">
        <v>0</v>
      </c>
      <c r="CE46" s="857" t="n"/>
      <c r="CF46" s="227" t="n">
        <v>0</v>
      </c>
      <c r="CG46" s="857" t="n"/>
      <c r="CH46" s="838" t="n"/>
      <c r="CI46" s="838" t="n"/>
      <c r="CJ46" s="838" t="n"/>
      <c r="CK46" s="838" t="n"/>
      <c r="CL46" s="838" t="n"/>
      <c r="CM46" s="838" t="n"/>
      <c r="CN46" s="838" t="n"/>
      <c r="CO46" s="838" t="n"/>
      <c r="CP46" s="838" t="n"/>
      <c r="CQ46" s="838" t="n"/>
    </row>
    <row r="47">
      <c r="A47" s="516" t="inlineStr">
        <is>
          <t xml:space="preserve">Tilda </t>
        </is>
      </c>
      <c r="B47" s="505">
        <f>SUM(N47,AB47,AP47,BF47,BR47,CD47)</f>
        <v/>
      </c>
      <c r="C47" s="856" t="n"/>
      <c r="D47" s="505">
        <f>SUM(P47,AD47,AR47,BH47,BT47,CF47)</f>
        <v/>
      </c>
      <c r="E47" s="856" t="n"/>
      <c r="F47" s="506">
        <f>N47+AB47+AP47</f>
        <v/>
      </c>
      <c r="G47" s="856" t="n"/>
      <c r="H47" s="506">
        <f>P47+AD47+AR47</f>
        <v/>
      </c>
      <c r="I47" s="856" t="n"/>
      <c r="J47" s="506">
        <f>BF47+BR47+CD47</f>
        <v/>
      </c>
      <c r="K47" s="856" t="n"/>
      <c r="L47" s="506">
        <f>BH47+BT47+CF47</f>
        <v/>
      </c>
      <c r="M47" s="856" t="n"/>
      <c r="N47" s="515" t="n">
        <v>0</v>
      </c>
      <c r="O47" s="856" t="n"/>
      <c r="P47" s="515">
        <f>SUM(R47:AA47)</f>
        <v/>
      </c>
      <c r="Q47" s="856" t="n"/>
      <c r="R47" s="227" t="n"/>
      <c r="S47" s="857" t="n"/>
      <c r="T47" s="227" t="n"/>
      <c r="U47" s="857" t="n"/>
      <c r="V47" s="227" t="n"/>
      <c r="W47" s="857" t="n"/>
      <c r="X47" s="227" t="n"/>
      <c r="Y47" s="857" t="n"/>
      <c r="Z47" s="227" t="n"/>
      <c r="AA47" s="857" t="n"/>
      <c r="AB47" s="515" t="n">
        <v>0</v>
      </c>
      <c r="AC47" s="856" t="n"/>
      <c r="AD47" s="515" t="n">
        <v>0</v>
      </c>
      <c r="AE47" s="856" t="n"/>
      <c r="AF47" s="227" t="n"/>
      <c r="AG47" s="857" t="n"/>
      <c r="AH47" s="227" t="n"/>
      <c r="AI47" s="857" t="n"/>
      <c r="AJ47" s="227" t="n"/>
      <c r="AK47" s="857" t="n"/>
      <c r="AL47" s="227" t="n"/>
      <c r="AM47" s="857" t="n"/>
      <c r="AN47" s="227" t="n"/>
      <c r="AO47" s="857" t="n"/>
      <c r="AP47" s="515" t="n">
        <v>0</v>
      </c>
      <c r="AQ47" s="856" t="n"/>
      <c r="AR47" s="515" t="n">
        <v>0</v>
      </c>
      <c r="AS47" s="856" t="n"/>
      <c r="AT47" s="227" t="n"/>
      <c r="AU47" s="857" t="n"/>
      <c r="AV47" s="227" t="n"/>
      <c r="AW47" s="857" t="n"/>
      <c r="AX47" s="227" t="n"/>
      <c r="AY47" s="857" t="n"/>
      <c r="AZ47" s="227" t="n"/>
      <c r="BA47" s="857" t="n"/>
      <c r="BB47" s="227" t="n"/>
      <c r="BC47" s="857" t="n"/>
      <c r="BD47" s="227" t="n"/>
      <c r="BE47" s="857" t="n"/>
      <c r="BF47" s="515" t="n">
        <v>0</v>
      </c>
      <c r="BG47" s="856" t="n"/>
      <c r="BH47" s="515" t="n">
        <v>0</v>
      </c>
      <c r="BI47" s="856" t="n"/>
      <c r="BJ47" s="227" t="n"/>
      <c r="BK47" s="857" t="n"/>
      <c r="BL47" s="227" t="n"/>
      <c r="BM47" s="857" t="n"/>
      <c r="BN47" s="227" t="n"/>
      <c r="BO47" s="857" t="n"/>
      <c r="BP47" s="227" t="n"/>
      <c r="BQ47" s="857" t="n"/>
      <c r="BR47" s="515" t="n">
        <v>0</v>
      </c>
      <c r="BS47" s="856" t="n"/>
      <c r="BT47" s="515" t="n">
        <v>0</v>
      </c>
      <c r="BU47" s="856" t="n"/>
      <c r="BV47" s="227" t="n"/>
      <c r="BW47" s="857" t="n"/>
      <c r="BX47" s="227" t="n"/>
      <c r="BY47" s="857" t="n"/>
      <c r="BZ47" s="227" t="n"/>
      <c r="CA47" s="857" t="n"/>
      <c r="CB47" s="227" t="n"/>
      <c r="CC47" s="857" t="n"/>
      <c r="CD47" s="227" t="n">
        <v>0</v>
      </c>
      <c r="CE47" s="857" t="n"/>
      <c r="CF47" s="227" t="n">
        <v>0</v>
      </c>
      <c r="CG47" s="857" t="n"/>
      <c r="CH47" s="838" t="n"/>
      <c r="CI47" s="838" t="n"/>
      <c r="CJ47" s="838" t="n"/>
      <c r="CK47" s="838" t="n"/>
      <c r="CL47" s="838" t="n"/>
      <c r="CM47" s="838" t="n"/>
      <c r="CN47" s="838" t="n"/>
      <c r="CO47" s="838" t="n"/>
      <c r="CP47" s="838" t="n"/>
      <c r="CQ47" s="838" t="n"/>
    </row>
    <row r="48">
      <c r="A48" s="516" t="inlineStr">
        <is>
          <t>Вебинар</t>
        </is>
      </c>
      <c r="B48" s="505">
        <f>SUM(N48,AB48,AP48,BF48,BR48,CD48)</f>
        <v/>
      </c>
      <c r="C48" s="856" t="n"/>
      <c r="D48" s="505">
        <f>SUM(P48,AD48,AR48,BH48,BT48,CF48)</f>
        <v/>
      </c>
      <c r="E48" s="856" t="n"/>
      <c r="F48" s="506">
        <f>N48+AB48+AP48</f>
        <v/>
      </c>
      <c r="G48" s="856" t="n"/>
      <c r="H48" s="506">
        <f>P48+AD48+AR48</f>
        <v/>
      </c>
      <c r="I48" s="856" t="n"/>
      <c r="J48" s="506">
        <f>BF48+BR48+CD48</f>
        <v/>
      </c>
      <c r="K48" s="856" t="n"/>
      <c r="L48" s="506">
        <f>BH48+BT48+CF48</f>
        <v/>
      </c>
      <c r="M48" s="856" t="n"/>
      <c r="N48" s="515" t="n">
        <v>2300</v>
      </c>
      <c r="O48" s="856" t="n"/>
      <c r="P48" s="515">
        <f>SUM(R48:AA48)</f>
        <v/>
      </c>
      <c r="Q48" s="856" t="n"/>
      <c r="R48" s="227" t="n"/>
      <c r="S48" s="857" t="n"/>
      <c r="T48" s="227" t="n"/>
      <c r="U48" s="857" t="n"/>
      <c r="V48" s="227" t="n"/>
      <c r="W48" s="857" t="n"/>
      <c r="X48" s="227" t="n"/>
      <c r="Y48" s="857" t="n"/>
      <c r="Z48" s="227" t="n"/>
      <c r="AA48" s="857" t="n"/>
      <c r="AB48" s="226" t="n"/>
      <c r="AC48" s="857" t="n"/>
      <c r="AD48" s="227" t="n"/>
      <c r="AE48" s="857" t="n"/>
      <c r="AF48" s="509" t="n"/>
      <c r="AG48" s="509" t="n"/>
      <c r="AH48" s="509" t="n"/>
      <c r="AI48" s="509" t="n"/>
      <c r="AJ48" s="509" t="n"/>
      <c r="AK48" s="509" t="n"/>
      <c r="AL48" s="509" t="n"/>
      <c r="AM48" s="509" t="n"/>
      <c r="AN48" s="509" t="n"/>
      <c r="AO48" s="509" t="n"/>
      <c r="AP48" s="226" t="n"/>
      <c r="AQ48" s="226" t="n"/>
      <c r="AR48" s="227" t="n"/>
      <c r="AS48" s="227" t="n"/>
      <c r="AT48" s="509" t="n"/>
      <c r="AU48" s="509" t="n"/>
      <c r="AV48" s="509" t="n"/>
      <c r="AW48" s="509" t="n"/>
      <c r="AX48" s="509" t="n"/>
      <c r="AY48" s="509" t="n"/>
      <c r="AZ48" s="509" t="n"/>
      <c r="BA48" s="509" t="n"/>
      <c r="BB48" s="509" t="n"/>
      <c r="BC48" s="509" t="n"/>
      <c r="BD48" s="509" t="n"/>
      <c r="BE48" s="509" t="n"/>
      <c r="BF48" s="226" t="n"/>
      <c r="BG48" s="226" t="n"/>
      <c r="BH48" s="227" t="n"/>
      <c r="BI48" s="227" t="n"/>
      <c r="BJ48" s="509" t="n"/>
      <c r="BK48" s="509" t="n"/>
      <c r="BL48" s="509" t="n"/>
      <c r="BM48" s="509" t="n"/>
      <c r="BN48" s="509" t="n"/>
      <c r="BO48" s="509" t="n"/>
      <c r="BP48" s="509" t="n"/>
      <c r="BQ48" s="509" t="n"/>
      <c r="BR48" s="226" t="n"/>
      <c r="BS48" s="226" t="n"/>
      <c r="BT48" s="228" t="n"/>
      <c r="BU48" s="228" t="n"/>
      <c r="BV48" s="509" t="n"/>
      <c r="BW48" s="509" t="n"/>
      <c r="BX48" s="509" t="n"/>
      <c r="BY48" s="509" t="n"/>
      <c r="BZ48" s="509" t="n"/>
      <c r="CA48" s="509" t="n"/>
      <c r="CB48" s="509" t="n"/>
      <c r="CC48" s="842" t="n"/>
      <c r="CD48" s="226" t="n"/>
      <c r="CE48" s="226" t="n"/>
      <c r="CF48" s="227" t="n"/>
      <c r="CG48" s="227" t="n"/>
      <c r="CH48" s="838" t="n"/>
      <c r="CI48" s="838" t="n"/>
      <c r="CJ48" s="838" t="n"/>
      <c r="CK48" s="838" t="n"/>
      <c r="CL48" s="838" t="n"/>
      <c r="CM48" s="838" t="n"/>
      <c r="CN48" s="838" t="n"/>
      <c r="CO48" s="838" t="n"/>
      <c r="CP48" s="838" t="n"/>
      <c r="CQ48" s="838" t="n"/>
    </row>
    <row r="49">
      <c r="A49" s="516" t="inlineStr">
        <is>
          <t>Tadviser</t>
        </is>
      </c>
      <c r="B49" s="505">
        <f>SUM(N49,AB49,AP49,BF49,BR49,CD49)</f>
        <v/>
      </c>
      <c r="C49" s="856" t="n"/>
      <c r="D49" s="505">
        <f>SUM(P49,AD49,AR49,BH49,BT49,CF49)</f>
        <v/>
      </c>
      <c r="E49" s="856" t="n"/>
      <c r="F49" s="506">
        <f>N49+AB49+AP49</f>
        <v/>
      </c>
      <c r="G49" s="856" t="n"/>
      <c r="H49" s="506">
        <f>P49+AD49+AR49</f>
        <v/>
      </c>
      <c r="I49" s="856" t="n"/>
      <c r="J49" s="506">
        <f>BF49+BR49+CD49</f>
        <v/>
      </c>
      <c r="K49" s="856" t="n"/>
      <c r="L49" s="506">
        <f>BH49+BT49+CF49</f>
        <v/>
      </c>
      <c r="M49" s="856" t="n"/>
      <c r="N49" s="515" t="n">
        <v>0</v>
      </c>
      <c r="O49" s="856" t="n"/>
      <c r="P49" s="515">
        <f>SUM(R49:AA49)</f>
        <v/>
      </c>
      <c r="Q49" s="856" t="n"/>
      <c r="R49" s="227" t="n"/>
      <c r="S49" s="857" t="n"/>
      <c r="T49" s="227" t="n"/>
      <c r="U49" s="857" t="n"/>
      <c r="V49" s="227" t="n"/>
      <c r="W49" s="857" t="n"/>
      <c r="X49" s="445" t="n"/>
      <c r="Y49" s="861" t="n"/>
      <c r="Z49" s="227" t="n"/>
      <c r="AA49" s="857" t="n"/>
      <c r="AB49" s="515" t="n">
        <v>0</v>
      </c>
      <c r="AC49" s="856" t="n"/>
      <c r="AD49" s="515" t="n">
        <v>0</v>
      </c>
      <c r="AE49" s="856" t="n"/>
      <c r="AF49" s="544" t="n"/>
      <c r="AG49" s="544" t="n"/>
      <c r="AH49" s="544" t="n"/>
      <c r="AI49" s="544" t="n"/>
      <c r="AJ49" s="544" t="n"/>
      <c r="AK49" s="544" t="n"/>
      <c r="AL49" s="544" t="n"/>
      <c r="AM49" s="544" t="n"/>
      <c r="AN49" s="544" t="n"/>
      <c r="AO49" s="544" t="n"/>
      <c r="AP49" s="515" t="n">
        <v>0</v>
      </c>
      <c r="AQ49" s="856" t="n"/>
      <c r="AR49" s="515" t="n">
        <v>0</v>
      </c>
      <c r="AS49" s="856" t="n"/>
      <c r="AT49" s="544" t="n"/>
      <c r="AU49" s="544" t="n"/>
      <c r="AV49" s="544" t="n"/>
      <c r="AW49" s="544" t="n"/>
      <c r="AX49" s="544" t="n"/>
      <c r="AY49" s="544" t="n"/>
      <c r="AZ49" s="544" t="n"/>
      <c r="BA49" s="544" t="n"/>
      <c r="BB49" s="544" t="n"/>
      <c r="BC49" s="544" t="n"/>
      <c r="BD49" s="544" t="n"/>
      <c r="BE49" s="544" t="n"/>
      <c r="BF49" s="515" t="n">
        <v>0</v>
      </c>
      <c r="BG49" s="856" t="n"/>
      <c r="BH49" s="515" t="n">
        <v>0</v>
      </c>
      <c r="BI49" s="856" t="n"/>
      <c r="BJ49" s="544" t="n"/>
      <c r="BK49" s="544" t="n"/>
      <c r="BL49" s="544" t="n"/>
      <c r="BM49" s="544" t="n"/>
      <c r="BN49" s="544" t="n"/>
      <c r="BO49" s="544" t="n"/>
      <c r="BP49" s="544" t="n"/>
      <c r="BQ49" s="544" t="n"/>
      <c r="BR49" s="515" t="n">
        <v>0</v>
      </c>
      <c r="BS49" s="856" t="n"/>
      <c r="BT49" s="510" t="n">
        <v>0</v>
      </c>
      <c r="BU49" s="856" t="n"/>
      <c r="BV49" s="544" t="n"/>
      <c r="BW49" s="544" t="n"/>
      <c r="BX49" s="544" t="n"/>
      <c r="BY49" s="544" t="n"/>
      <c r="BZ49" s="544" t="n"/>
      <c r="CA49" s="544" t="n"/>
      <c r="CB49" s="544" t="n"/>
      <c r="CC49" s="843" t="n"/>
      <c r="CD49" s="446" t="n">
        <v>0</v>
      </c>
      <c r="CE49" s="861" t="n"/>
      <c r="CF49" s="227" t="n">
        <v>0</v>
      </c>
      <c r="CG49" s="857" t="n"/>
      <c r="CH49" s="844" t="n"/>
      <c r="CI49" s="844" t="n"/>
      <c r="CJ49" s="844" t="n"/>
      <c r="CK49" s="844" t="n"/>
      <c r="CL49" s="844" t="n"/>
      <c r="CM49" s="844" t="n"/>
      <c r="CN49" s="844" t="n"/>
      <c r="CO49" s="844" t="n"/>
      <c r="CP49" s="844" t="n"/>
      <c r="CQ49" s="844" t="n"/>
    </row>
    <row r="50" ht="27.75" customHeight="1" s="414">
      <c r="A50" s="519" t="n"/>
      <c r="B50" s="455" t="inlineStr">
        <is>
          <t>Квота</t>
        </is>
      </c>
      <c r="C50" s="856" t="n"/>
      <c r="D50" s="456" t="inlineStr">
        <is>
          <t>Факт</t>
        </is>
      </c>
      <c r="E50" s="856" t="n"/>
      <c r="F50" s="455" t="inlineStr">
        <is>
          <t>Квота</t>
        </is>
      </c>
      <c r="G50" s="856" t="n"/>
      <c r="H50" s="456" t="inlineStr">
        <is>
          <t>Факт</t>
        </is>
      </c>
      <c r="I50" s="856" t="n"/>
      <c r="J50" s="455" t="inlineStr">
        <is>
          <t>Квота</t>
        </is>
      </c>
      <c r="K50" s="856" t="n"/>
      <c r="L50" s="456" t="inlineStr">
        <is>
          <t>Факт</t>
        </is>
      </c>
      <c r="M50" s="856" t="n"/>
      <c r="N50" s="455" t="inlineStr">
        <is>
          <t>Квота</t>
        </is>
      </c>
      <c r="O50" s="856" t="n"/>
      <c r="P50" s="456" t="inlineStr">
        <is>
          <t>Факт</t>
        </is>
      </c>
      <c r="Q50" s="856" t="n"/>
      <c r="R50" s="457" t="inlineStr">
        <is>
          <t>30.06 - 06.07</t>
        </is>
      </c>
      <c r="S50" s="856" t="n"/>
      <c r="T50" s="457" t="inlineStr">
        <is>
          <t>07.07 - 13.07</t>
        </is>
      </c>
      <c r="U50" s="856" t="n"/>
      <c r="V50" s="457" t="inlineStr">
        <is>
          <t>14.07 - 20.07</t>
        </is>
      </c>
      <c r="W50" s="856" t="n"/>
      <c r="X50" s="457" t="inlineStr">
        <is>
          <t>21.07 - 27.07</t>
        </is>
      </c>
      <c r="Y50" s="856" t="n"/>
      <c r="Z50" s="457" t="inlineStr">
        <is>
          <t>28.07 - 03.08</t>
        </is>
      </c>
      <c r="AA50" s="856" t="n"/>
      <c r="AB50" s="455" t="inlineStr">
        <is>
          <t>Квота</t>
        </is>
      </c>
      <c r="AC50" s="856" t="n"/>
      <c r="AD50" s="456" t="inlineStr">
        <is>
          <t>Факт</t>
        </is>
      </c>
      <c r="AE50" s="856" t="n"/>
      <c r="AF50" s="457" t="inlineStr">
        <is>
          <t>01.08 - 04.08</t>
        </is>
      </c>
      <c r="AG50" s="856" t="n"/>
      <c r="AH50" s="457" t="inlineStr">
        <is>
          <t>05.08 - 11.08</t>
        </is>
      </c>
      <c r="AI50" s="856" t="n"/>
      <c r="AJ50" s="457" t="inlineStr">
        <is>
          <t>12.08 - 18.08</t>
        </is>
      </c>
      <c r="AK50" s="856" t="n"/>
      <c r="AL50" s="457" t="inlineStr">
        <is>
          <t>19.08 - 25.08</t>
        </is>
      </c>
      <c r="AM50" s="856" t="n"/>
      <c r="AN50" s="457" t="inlineStr">
        <is>
          <t>26.08 - 31.08</t>
        </is>
      </c>
      <c r="AO50" s="856" t="n"/>
      <c r="AP50" s="455" t="inlineStr">
        <is>
          <t>Квота</t>
        </is>
      </c>
      <c r="AQ50" s="856" t="n"/>
      <c r="AR50" s="456" t="inlineStr">
        <is>
          <t>Факт</t>
        </is>
      </c>
      <c r="AS50" s="856" t="n"/>
      <c r="AT50" s="459" t="n">
        <v>45901</v>
      </c>
      <c r="AU50" s="856" t="n"/>
      <c r="AV50" s="457" t="inlineStr">
        <is>
          <t>02.09 - 08.09</t>
        </is>
      </c>
      <c r="AW50" s="856" t="n"/>
      <c r="AX50" s="457" t="inlineStr">
        <is>
          <t>09.09 - 15.09</t>
        </is>
      </c>
      <c r="AY50" s="856" t="n"/>
      <c r="AZ50" s="457" t="inlineStr">
        <is>
          <t>16.09 - 22.09</t>
        </is>
      </c>
      <c r="BA50" s="856" t="n"/>
      <c r="BB50" s="457" t="inlineStr">
        <is>
          <t>23.09 - 29.09</t>
        </is>
      </c>
      <c r="BC50" s="856" t="n"/>
      <c r="BD50" s="459" t="n">
        <v>45930</v>
      </c>
      <c r="BE50" s="856" t="n"/>
      <c r="BF50" s="455" t="inlineStr">
        <is>
          <t>Квота</t>
        </is>
      </c>
      <c r="BG50" s="856" t="n"/>
      <c r="BH50" s="456" t="inlineStr">
        <is>
          <t>Факт</t>
        </is>
      </c>
      <c r="BI50" s="856" t="n"/>
      <c r="BJ50" s="457" t="inlineStr">
        <is>
          <t>01.10 - 06.10</t>
        </is>
      </c>
      <c r="BK50" s="856" t="n"/>
      <c r="BL50" s="457" t="inlineStr">
        <is>
          <t>07.10 - 13.10</t>
        </is>
      </c>
      <c r="BM50" s="856" t="n"/>
      <c r="BN50" s="457" t="inlineStr">
        <is>
          <t>14.10 - 20.10</t>
        </is>
      </c>
      <c r="BO50" s="856" t="n"/>
      <c r="BP50" s="457" t="inlineStr">
        <is>
          <t>21.10 - 27.10</t>
        </is>
      </c>
      <c r="BQ50" s="856" t="n"/>
      <c r="BR50" s="455" t="inlineStr">
        <is>
          <t>Квота</t>
        </is>
      </c>
      <c r="BS50" s="856" t="n"/>
      <c r="BT50" s="456" t="inlineStr">
        <is>
          <t>Факт</t>
        </is>
      </c>
      <c r="BU50" s="856" t="n"/>
      <c r="BV50" s="457" t="inlineStr">
        <is>
          <t>01.11 - 03.11</t>
        </is>
      </c>
      <c r="BW50" s="856" t="n"/>
      <c r="BX50" s="457" t="inlineStr">
        <is>
          <t>04.11 - 10.11</t>
        </is>
      </c>
      <c r="BY50" s="856" t="n"/>
      <c r="BZ50" s="457" t="inlineStr">
        <is>
          <t>11.11 - 17.11</t>
        </is>
      </c>
      <c r="CA50" s="856" t="n"/>
      <c r="CB50" s="457" t="inlineStr">
        <is>
          <t>18.11 - 24.11</t>
        </is>
      </c>
      <c r="CC50" s="856" t="n"/>
      <c r="CD50" s="51" t="inlineStr">
        <is>
          <t>Квота</t>
        </is>
      </c>
      <c r="CE50" s="859" t="n"/>
      <c r="CF50" s="418" t="inlineStr">
        <is>
          <t>Факт</t>
        </is>
      </c>
      <c r="CG50" s="857" t="n"/>
      <c r="CH50" s="838" t="n"/>
      <c r="CI50" s="838" t="n"/>
      <c r="CJ50" s="838" t="n"/>
      <c r="CK50" s="838" t="n"/>
      <c r="CL50" s="838" t="n"/>
      <c r="CM50" s="838" t="n"/>
      <c r="CN50" s="838" t="n"/>
      <c r="CO50" s="838" t="n"/>
      <c r="CP50" s="838" t="n"/>
      <c r="CQ50" s="838" t="n"/>
    </row>
    <row r="51" ht="22.5" customHeight="1" s="414">
      <c r="A51" s="520" t="inlineStr">
        <is>
          <t>Всего на ФОТ:</t>
        </is>
      </c>
      <c r="B51" s="505">
        <f>SUM(B52:C53)</f>
        <v/>
      </c>
      <c r="C51" s="856" t="n"/>
      <c r="D51" s="505">
        <f>D53+D52</f>
        <v/>
      </c>
      <c r="E51" s="856" t="n"/>
      <c r="F51" s="505">
        <f>F53+F52</f>
        <v/>
      </c>
      <c r="G51" s="856" t="n"/>
      <c r="H51" s="505">
        <f>H53+H52</f>
        <v/>
      </c>
      <c r="I51" s="856" t="n"/>
      <c r="J51" s="505">
        <f>J53+J52</f>
        <v/>
      </c>
      <c r="K51" s="856" t="n"/>
      <c r="L51" s="505">
        <f>L53+L52</f>
        <v/>
      </c>
      <c r="M51" s="856" t="n"/>
      <c r="N51" s="521">
        <f>N53+N52</f>
        <v/>
      </c>
      <c r="O51" s="856" t="n"/>
      <c r="P51" s="521">
        <f>P53+P52</f>
        <v/>
      </c>
      <c r="Q51" s="856" t="n"/>
      <c r="R51" s="521">
        <f>R53+R52</f>
        <v/>
      </c>
      <c r="S51" s="856" t="n"/>
      <c r="T51" s="521">
        <f>T53+T52</f>
        <v/>
      </c>
      <c r="U51" s="856" t="n"/>
      <c r="V51" s="521">
        <f>V53+V52</f>
        <v/>
      </c>
      <c r="W51" s="856" t="n"/>
      <c r="X51" s="521">
        <f>X53+X52</f>
        <v/>
      </c>
      <c r="Y51" s="856" t="n"/>
      <c r="Z51" s="521">
        <f>Z53+Z52</f>
        <v/>
      </c>
      <c r="AA51" s="856" t="n"/>
      <c r="AB51" s="521">
        <f>AB53+AB52</f>
        <v/>
      </c>
      <c r="AC51" s="856" t="n"/>
      <c r="AD51" s="521">
        <f>AD53+AD52</f>
        <v/>
      </c>
      <c r="AE51" s="856" t="n"/>
      <c r="AF51" s="521">
        <f>AF53+AF52</f>
        <v/>
      </c>
      <c r="AG51" s="856" t="n"/>
      <c r="AH51" s="521">
        <f>AH53+AH52</f>
        <v/>
      </c>
      <c r="AI51" s="856" t="n"/>
      <c r="AJ51" s="521">
        <f>AJ53+AJ52</f>
        <v/>
      </c>
      <c r="AK51" s="856" t="n"/>
      <c r="AL51" s="521">
        <f>AL53+AL52</f>
        <v/>
      </c>
      <c r="AM51" s="856" t="n"/>
      <c r="AN51" s="521">
        <f>AN53+AN52</f>
        <v/>
      </c>
      <c r="AO51" s="856" t="n"/>
      <c r="AP51" s="521">
        <f>AP53+AP52</f>
        <v/>
      </c>
      <c r="AQ51" s="856" t="n"/>
      <c r="AR51" s="521">
        <f>AR53+AR52</f>
        <v/>
      </c>
      <c r="AS51" s="856" t="n"/>
      <c r="AT51" s="521">
        <f>AT53+AT52</f>
        <v/>
      </c>
      <c r="AU51" s="856" t="n"/>
      <c r="AV51" s="521">
        <f>AV53+AV52</f>
        <v/>
      </c>
      <c r="AW51" s="856" t="n"/>
      <c r="AX51" s="521">
        <f>AX53+AX52</f>
        <v/>
      </c>
      <c r="AY51" s="856" t="n"/>
      <c r="AZ51" s="521">
        <f>AZ53+AZ52</f>
        <v/>
      </c>
      <c r="BA51" s="856" t="n"/>
      <c r="BB51" s="521">
        <f>BB53+BB52</f>
        <v/>
      </c>
      <c r="BC51" s="856" t="n"/>
      <c r="BD51" s="521">
        <f>BD53+BD52</f>
        <v/>
      </c>
      <c r="BE51" s="856" t="n"/>
      <c r="BF51" s="521">
        <f>BF53+BF52</f>
        <v/>
      </c>
      <c r="BG51" s="856" t="n"/>
      <c r="BH51" s="521">
        <f>BH53+BH52</f>
        <v/>
      </c>
      <c r="BI51" s="856" t="n"/>
      <c r="BJ51" s="521">
        <f>BJ53+BJ52</f>
        <v/>
      </c>
      <c r="BK51" s="856" t="n"/>
      <c r="BL51" s="521">
        <f>BL53+BL52</f>
        <v/>
      </c>
      <c r="BM51" s="856" t="n"/>
      <c r="BN51" s="521">
        <f>BN53+BN52</f>
        <v/>
      </c>
      <c r="BO51" s="856" t="n"/>
      <c r="BP51" s="521">
        <f>BP53+BP52</f>
        <v/>
      </c>
      <c r="BQ51" s="856" t="n"/>
      <c r="BR51" s="521">
        <f>BR53+BR52</f>
        <v/>
      </c>
      <c r="BS51" s="856" t="n"/>
      <c r="BT51" s="521">
        <f>BT53+BT52</f>
        <v/>
      </c>
      <c r="BU51" s="856" t="n"/>
      <c r="BV51" s="521">
        <f>BV53+BV52</f>
        <v/>
      </c>
      <c r="BW51" s="856" t="n"/>
      <c r="BX51" s="521">
        <f>BX53+BX52</f>
        <v/>
      </c>
      <c r="BY51" s="856" t="n"/>
      <c r="BZ51" s="521">
        <f>BZ53+BZ52</f>
        <v/>
      </c>
      <c r="CA51" s="856" t="n"/>
      <c r="CB51" s="521">
        <f>CB53+CB52</f>
        <v/>
      </c>
      <c r="CC51" s="856" t="n"/>
      <c r="CD51" s="438">
        <f>CD53+CD52</f>
        <v/>
      </c>
      <c r="CE51" s="857" t="n"/>
      <c r="CF51" s="438">
        <f>CF53+CF52</f>
        <v/>
      </c>
      <c r="CG51" s="857" t="n"/>
      <c r="CH51" s="838" t="n"/>
      <c r="CI51" s="859" t="n"/>
      <c r="CJ51" s="838" t="n"/>
      <c r="CK51" s="838" t="n"/>
      <c r="CL51" s="838" t="n"/>
      <c r="CM51" s="838" t="n"/>
      <c r="CN51" s="838" t="n"/>
      <c r="CO51" s="838" t="n"/>
      <c r="CP51" s="838" t="n"/>
      <c r="CQ51" s="838" t="n"/>
    </row>
    <row r="52" ht="22.5" customHeight="1" s="414">
      <c r="A52" s="504" t="inlineStr">
        <is>
          <t>Фикс</t>
        </is>
      </c>
      <c r="B52" s="505">
        <f>SUM(N52,AB52,AP52,BF52,BR52,CD52)</f>
        <v/>
      </c>
      <c r="C52" s="856" t="n"/>
      <c r="D52" s="505">
        <f>SUM(P52,AD52,AR52,BH52,BT52,CF52)</f>
        <v/>
      </c>
      <c r="E52" s="856" t="n"/>
      <c r="F52" s="505">
        <f>N52+AB52+AP52</f>
        <v/>
      </c>
      <c r="G52" s="856" t="n"/>
      <c r="H52" s="437" t="n"/>
      <c r="I52" s="857" t="n"/>
      <c r="J52" s="505">
        <f>BF52+BR52+CD52</f>
        <v/>
      </c>
      <c r="K52" s="856" t="n"/>
      <c r="L52" s="437" t="n"/>
      <c r="M52" s="857" t="n"/>
      <c r="N52" s="515" t="n">
        <v>520000</v>
      </c>
      <c r="O52" s="856" t="n"/>
      <c r="P52" s="515" t="n">
        <v>520000</v>
      </c>
      <c r="Q52" s="856" t="n"/>
      <c r="R52" s="227" t="n"/>
      <c r="S52" s="857" t="n"/>
      <c r="T52" s="227" t="n"/>
      <c r="U52" s="857" t="n"/>
      <c r="V52" s="227" t="n"/>
      <c r="W52" s="857" t="n"/>
      <c r="X52" s="227" t="n"/>
      <c r="Y52" s="857" t="n"/>
      <c r="Z52" s="227" t="n"/>
      <c r="AA52" s="857" t="n"/>
      <c r="AB52" s="515" t="n">
        <v>520000</v>
      </c>
      <c r="AC52" s="856" t="n"/>
      <c r="AD52" s="227" t="n"/>
      <c r="AE52" s="857" t="n"/>
      <c r="AF52" s="227" t="n"/>
      <c r="AG52" s="857" t="n"/>
      <c r="AH52" s="227" t="n"/>
      <c r="AI52" s="857" t="n"/>
      <c r="AJ52" s="227" t="n"/>
      <c r="AK52" s="857" t="n"/>
      <c r="AL52" s="227" t="n"/>
      <c r="AM52" s="857" t="n"/>
      <c r="AN52" s="227" t="n"/>
      <c r="AO52" s="857" t="n"/>
      <c r="AP52" s="515" t="n">
        <v>520000</v>
      </c>
      <c r="AQ52" s="856" t="n"/>
      <c r="AR52" s="227" t="n"/>
      <c r="AS52" s="857" t="n"/>
      <c r="AT52" s="227" t="n"/>
      <c r="AU52" s="857" t="n"/>
      <c r="AV52" s="227" t="n"/>
      <c r="AW52" s="857" t="n"/>
      <c r="AX52" s="227" t="n"/>
      <c r="AY52" s="857" t="n"/>
      <c r="AZ52" s="227" t="n"/>
      <c r="BA52" s="857" t="n"/>
      <c r="BB52" s="227" t="n"/>
      <c r="BC52" s="857" t="n"/>
      <c r="BD52" s="227" t="n"/>
      <c r="BE52" s="857" t="n"/>
      <c r="BF52" s="515" t="n">
        <v>520000</v>
      </c>
      <c r="BG52" s="856" t="n"/>
      <c r="BH52" s="227" t="n"/>
      <c r="BI52" s="857" t="n"/>
      <c r="BJ52" s="227" t="n"/>
      <c r="BK52" s="857" t="n"/>
      <c r="BL52" s="227" t="n"/>
      <c r="BM52" s="857" t="n"/>
      <c r="BN52" s="227" t="n"/>
      <c r="BO52" s="857" t="n"/>
      <c r="BP52" s="227" t="n"/>
      <c r="BQ52" s="857" t="n"/>
      <c r="BR52" s="515" t="n">
        <v>520000</v>
      </c>
      <c r="BS52" s="856" t="n"/>
      <c r="BT52" s="227" t="n"/>
      <c r="BU52" s="857" t="n"/>
      <c r="BV52" s="227" t="n"/>
      <c r="BW52" s="857" t="n"/>
      <c r="BX52" s="227" t="n"/>
      <c r="BY52" s="857" t="n"/>
      <c r="BZ52" s="227" t="n"/>
      <c r="CA52" s="857" t="n"/>
      <c r="CB52" s="227" t="n"/>
      <c r="CC52" s="857" t="n"/>
      <c r="CD52" s="227" t="n">
        <v>520000</v>
      </c>
      <c r="CE52" s="857" t="n"/>
      <c r="CF52" s="227" t="n"/>
      <c r="CG52" s="857" t="n"/>
      <c r="CH52" s="834" t="n"/>
      <c r="CI52" s="859" t="n"/>
      <c r="CJ52" s="834" t="n"/>
      <c r="CK52" s="834" t="n"/>
      <c r="CL52" s="834" t="n"/>
      <c r="CM52" s="834" t="n"/>
      <c r="CN52" s="834" t="n"/>
      <c r="CO52" s="834" t="n"/>
      <c r="CP52" s="834" t="n"/>
      <c r="CQ52" s="834" t="n"/>
    </row>
    <row r="53" ht="22.5" customHeight="1" s="414">
      <c r="A53" s="504" t="inlineStr">
        <is>
          <t>KPI</t>
        </is>
      </c>
      <c r="B53" s="505">
        <f>SUM(N53,AB53,AP53,BF53,BR53,CD53)</f>
        <v/>
      </c>
      <c r="C53" s="856" t="n"/>
      <c r="D53" s="505">
        <f>SUM(P53,AD53,AR53,BH53,BT53,CF53)</f>
        <v/>
      </c>
      <c r="E53" s="856" t="n"/>
      <c r="F53" s="505">
        <f>N53+AB53+AP53</f>
        <v/>
      </c>
      <c r="G53" s="856" t="n"/>
      <c r="H53" s="505">
        <f>P53+AD53+AR53</f>
        <v/>
      </c>
      <c r="I53" s="856" t="n"/>
      <c r="J53" s="505">
        <f>BF53+BR53+CD53</f>
        <v/>
      </c>
      <c r="K53" s="856" t="n"/>
      <c r="L53" s="505">
        <f>BH53+BT53+CF53</f>
        <v/>
      </c>
      <c r="M53" s="856" t="n"/>
      <c r="N53" s="515" t="n">
        <v>0</v>
      </c>
      <c r="O53" s="856" t="n"/>
      <c r="P53" s="515" t="n">
        <v>0</v>
      </c>
      <c r="Q53" s="856" t="n"/>
      <c r="R53" s="515" t="n">
        <v>0</v>
      </c>
      <c r="S53" s="856" t="n"/>
      <c r="T53" s="515" t="n">
        <v>0</v>
      </c>
      <c r="U53" s="856" t="n"/>
      <c r="V53" s="515" t="n">
        <v>0</v>
      </c>
      <c r="W53" s="856" t="n"/>
      <c r="X53" s="515" t="n">
        <v>0</v>
      </c>
      <c r="Y53" s="856" t="n"/>
      <c r="Z53" s="515" t="n">
        <v>0</v>
      </c>
      <c r="AA53" s="856" t="n"/>
      <c r="AB53" s="515" t="n">
        <v>0</v>
      </c>
      <c r="AC53" s="856" t="n"/>
      <c r="AD53" s="515" t="n">
        <v>0</v>
      </c>
      <c r="AE53" s="856" t="n"/>
      <c r="AF53" s="515" t="n">
        <v>0</v>
      </c>
      <c r="AG53" s="856" t="n"/>
      <c r="AH53" s="515" t="n">
        <v>0</v>
      </c>
      <c r="AI53" s="856" t="n"/>
      <c r="AJ53" s="515" t="n">
        <v>0</v>
      </c>
      <c r="AK53" s="856" t="n"/>
      <c r="AL53" s="515" t="n">
        <v>0</v>
      </c>
      <c r="AM53" s="856" t="n"/>
      <c r="AN53" s="515" t="n">
        <v>0</v>
      </c>
      <c r="AO53" s="856" t="n"/>
      <c r="AP53" s="515" t="n">
        <v>0</v>
      </c>
      <c r="AQ53" s="856" t="n"/>
      <c r="AR53" s="515" t="n">
        <v>0</v>
      </c>
      <c r="AS53" s="856" t="n"/>
      <c r="AT53" s="515" t="n">
        <v>0</v>
      </c>
      <c r="AU53" s="856" t="n"/>
      <c r="AV53" s="515" t="n">
        <v>0</v>
      </c>
      <c r="AW53" s="856" t="n"/>
      <c r="AX53" s="515" t="n">
        <v>0</v>
      </c>
      <c r="AY53" s="856" t="n"/>
      <c r="AZ53" s="515" t="n">
        <v>0</v>
      </c>
      <c r="BA53" s="856" t="n"/>
      <c r="BB53" s="515" t="n">
        <v>0</v>
      </c>
      <c r="BC53" s="856" t="n"/>
      <c r="BD53" s="515" t="n">
        <v>0</v>
      </c>
      <c r="BE53" s="856" t="n"/>
      <c r="BF53" s="515" t="n">
        <v>0</v>
      </c>
      <c r="BG53" s="856" t="n"/>
      <c r="BH53" s="515" t="n">
        <v>0</v>
      </c>
      <c r="BI53" s="856" t="n"/>
      <c r="BJ53" s="226" t="n"/>
      <c r="BK53" s="857" t="n"/>
      <c r="BL53" s="226" t="n"/>
      <c r="BM53" s="857" t="n"/>
      <c r="BN53" s="226" t="n"/>
      <c r="BO53" s="857" t="n"/>
      <c r="BP53" s="226" t="n"/>
      <c r="BQ53" s="857" t="n"/>
      <c r="BR53" s="515" t="n">
        <v>0</v>
      </c>
      <c r="BS53" s="856" t="n"/>
      <c r="BT53" s="515" t="n">
        <v>0</v>
      </c>
      <c r="BU53" s="856" t="n"/>
      <c r="BV53" s="226" t="n"/>
      <c r="BW53" s="857" t="n"/>
      <c r="BX53" s="226" t="n"/>
      <c r="BY53" s="857" t="n"/>
      <c r="BZ53" s="226" t="n"/>
      <c r="CA53" s="857" t="n"/>
      <c r="CB53" s="226" t="n"/>
      <c r="CC53" s="857" t="n"/>
      <c r="CD53" s="226" t="n">
        <v>0</v>
      </c>
      <c r="CE53" s="857" t="n"/>
      <c r="CF53" s="226" t="n">
        <v>0</v>
      </c>
      <c r="CG53" s="857" t="n"/>
      <c r="CH53" s="834" t="n"/>
      <c r="CI53" s="859" t="n"/>
      <c r="CJ53" s="834" t="n"/>
      <c r="CK53" s="834" t="n"/>
      <c r="CL53" s="834" t="n"/>
      <c r="CM53" s="834" t="n"/>
      <c r="CN53" s="834" t="n"/>
      <c r="CO53" s="834" t="n"/>
      <c r="CP53" s="834" t="n"/>
      <c r="CQ53" s="834" t="n"/>
    </row>
    <row r="54">
      <c r="A54" s="519" t="n"/>
      <c r="B54" s="438" t="n"/>
      <c r="C54" s="857" t="n"/>
      <c r="D54" s="438" t="n"/>
      <c r="E54" s="857" t="n"/>
      <c r="F54" s="438" t="n"/>
      <c r="G54" s="857" t="n"/>
      <c r="H54" s="438" t="n"/>
      <c r="I54" s="857" t="n"/>
      <c r="J54" s="438" t="n"/>
      <c r="K54" s="857" t="n"/>
      <c r="L54" s="438" t="n"/>
      <c r="M54" s="857" t="n"/>
      <c r="N54" s="438" t="n"/>
      <c r="O54" s="857" t="n"/>
      <c r="P54" s="438" t="n"/>
      <c r="Q54" s="857" t="n"/>
      <c r="R54" s="438" t="n"/>
      <c r="S54" s="857" t="n"/>
      <c r="T54" s="438" t="n"/>
      <c r="U54" s="857" t="n"/>
      <c r="V54" s="438" t="n"/>
      <c r="W54" s="857" t="n"/>
      <c r="X54" s="438" t="n"/>
      <c r="Y54" s="857" t="n"/>
      <c r="Z54" s="438" t="n"/>
      <c r="AA54" s="857" t="n"/>
      <c r="AB54" s="438" t="n"/>
      <c r="AC54" s="857" t="n"/>
      <c r="AD54" s="438" t="n"/>
      <c r="AE54" s="857" t="n"/>
      <c r="AF54" s="438" t="n"/>
      <c r="AG54" s="857" t="n"/>
      <c r="AH54" s="438" t="n"/>
      <c r="AI54" s="857" t="n"/>
      <c r="AJ54" s="438" t="n"/>
      <c r="AK54" s="857" t="n"/>
      <c r="AL54" s="438" t="n"/>
      <c r="AM54" s="857" t="n"/>
      <c r="AN54" s="438" t="n"/>
      <c r="AO54" s="857" t="n"/>
      <c r="AP54" s="438" t="n"/>
      <c r="AQ54" s="857" t="n"/>
      <c r="AR54" s="438" t="n"/>
      <c r="AS54" s="857" t="n"/>
      <c r="AT54" s="438" t="n"/>
      <c r="AU54" s="857" t="n"/>
      <c r="AV54" s="438" t="n"/>
      <c r="AW54" s="857" t="n"/>
      <c r="AX54" s="438" t="n"/>
      <c r="AY54" s="857" t="n"/>
      <c r="AZ54" s="438" t="n"/>
      <c r="BA54" s="857" t="n"/>
      <c r="BB54" s="438" t="n"/>
      <c r="BC54" s="857" t="n"/>
      <c r="BD54" s="438" t="n"/>
      <c r="BE54" s="857" t="n"/>
      <c r="BF54" s="438" t="n"/>
      <c r="BG54" s="857" t="n"/>
      <c r="BH54" s="438" t="n"/>
      <c r="BI54" s="857" t="n"/>
      <c r="BJ54" s="438" t="n"/>
      <c r="BK54" s="857" t="n"/>
      <c r="BL54" s="438" t="n"/>
      <c r="BM54" s="857" t="n"/>
      <c r="BN54" s="438" t="n"/>
      <c r="BO54" s="857" t="n"/>
      <c r="BP54" s="438" t="n"/>
      <c r="BQ54" s="857" t="n"/>
      <c r="BR54" s="438" t="n"/>
      <c r="BS54" s="857" t="n"/>
      <c r="BT54" s="438" t="n"/>
      <c r="BU54" s="857" t="n"/>
      <c r="BV54" s="438" t="n"/>
      <c r="BW54" s="857" t="n"/>
      <c r="BX54" s="438" t="n"/>
      <c r="BY54" s="857" t="n"/>
      <c r="BZ54" s="438" t="n"/>
      <c r="CA54" s="857" t="n"/>
      <c r="CB54" s="438" t="n"/>
      <c r="CC54" s="857" t="n"/>
      <c r="CD54" s="438" t="n"/>
      <c r="CE54" s="857" t="n"/>
      <c r="CF54" s="438" t="n"/>
      <c r="CG54" s="857" t="n"/>
      <c r="CH54" s="839" t="n"/>
      <c r="CI54" s="839" t="n"/>
      <c r="CJ54" s="839" t="n"/>
      <c r="CK54" s="839" t="n"/>
      <c r="CL54" s="839" t="n"/>
      <c r="CM54" s="839" t="n"/>
      <c r="CN54" s="839" t="n"/>
      <c r="CO54" s="839" t="n"/>
      <c r="CP54" s="839" t="n"/>
      <c r="CQ54" s="839" t="n"/>
    </row>
    <row r="55" ht="24" customHeight="1" s="414">
      <c r="A55" s="522" t="inlineStr">
        <is>
          <t>Расходы на персонал:</t>
        </is>
      </c>
      <c r="B55" s="505">
        <f>SUM(B56:C56)</f>
        <v/>
      </c>
      <c r="C55" s="856" t="n"/>
      <c r="D55" s="505">
        <f>SUM(D56:E56)</f>
        <v/>
      </c>
      <c r="E55" s="856" t="n"/>
      <c r="F55" s="506">
        <f>N55+AB55+AP55</f>
        <v/>
      </c>
      <c r="G55" s="856" t="n"/>
      <c r="H55" s="506">
        <f>P55+AD55+AR55</f>
        <v/>
      </c>
      <c r="I55" s="856" t="n"/>
      <c r="J55" s="506">
        <f>BF55+BR55+CD55</f>
        <v/>
      </c>
      <c r="K55" s="856" t="n"/>
      <c r="L55" s="506">
        <f>BH55+BT55+CF55</f>
        <v/>
      </c>
      <c r="M55" s="856" t="n"/>
      <c r="N55" s="515">
        <f>SUM(N56:O56)</f>
        <v/>
      </c>
      <c r="O55" s="856" t="n"/>
      <c r="P55" s="515">
        <f>SUM(P56:Q56)</f>
        <v/>
      </c>
      <c r="Q55" s="856" t="n"/>
      <c r="R55" s="515">
        <f>SUM(R56:S56)</f>
        <v/>
      </c>
      <c r="S55" s="856" t="n"/>
      <c r="T55" s="515">
        <f>SUM(T56:U56)</f>
        <v/>
      </c>
      <c r="U55" s="856" t="n"/>
      <c r="V55" s="515">
        <f>SUM(V56:W56)</f>
        <v/>
      </c>
      <c r="W55" s="856" t="n"/>
      <c r="X55" s="515">
        <f>SUM(X56:Y56)</f>
        <v/>
      </c>
      <c r="Y55" s="856" t="n"/>
      <c r="Z55" s="515">
        <f>SUM(Z56:AA56)</f>
        <v/>
      </c>
      <c r="AA55" s="856" t="n"/>
      <c r="AB55" s="515">
        <f>SUM(AB56:AC56)</f>
        <v/>
      </c>
      <c r="AC55" s="856" t="n"/>
      <c r="AD55" s="515">
        <f>SUM(AD56:AE56)</f>
        <v/>
      </c>
      <c r="AE55" s="856" t="n"/>
      <c r="AF55" s="515">
        <f>SUM(AF56:AG56)</f>
        <v/>
      </c>
      <c r="AG55" s="856" t="n"/>
      <c r="AH55" s="515">
        <f>SUM(AH56:AI56)</f>
        <v/>
      </c>
      <c r="AI55" s="856" t="n"/>
      <c r="AJ55" s="515">
        <f>SUM(AJ56:AK56)</f>
        <v/>
      </c>
      <c r="AK55" s="856" t="n"/>
      <c r="AL55" s="515">
        <f>SUM(AL56:AM56)</f>
        <v/>
      </c>
      <c r="AM55" s="856" t="n"/>
      <c r="AN55" s="515">
        <f>SUM(AN56:AO56)</f>
        <v/>
      </c>
      <c r="AO55" s="856" t="n"/>
      <c r="AP55" s="515">
        <f>SUM(AP56:AQ56)</f>
        <v/>
      </c>
      <c r="AQ55" s="856" t="n"/>
      <c r="AR55" s="515">
        <f>SUM(AR56:AS56)</f>
        <v/>
      </c>
      <c r="AS55" s="856" t="n"/>
      <c r="AT55" s="515">
        <f>SUM(AT56:AU56)</f>
        <v/>
      </c>
      <c r="AU55" s="856" t="n"/>
      <c r="AV55" s="515">
        <f>SUM(AV56:AW56)</f>
        <v/>
      </c>
      <c r="AW55" s="856" t="n"/>
      <c r="AX55" s="515">
        <f>SUM(AX56:AY56)</f>
        <v/>
      </c>
      <c r="AY55" s="856" t="n"/>
      <c r="AZ55" s="515">
        <f>SUM(AZ56:BA56)</f>
        <v/>
      </c>
      <c r="BA55" s="856" t="n"/>
      <c r="BB55" s="515">
        <f>SUM(BB56:BC56)</f>
        <v/>
      </c>
      <c r="BC55" s="856" t="n"/>
      <c r="BD55" s="515">
        <f>SUM(BD56:BE56)</f>
        <v/>
      </c>
      <c r="BE55" s="856" t="n"/>
      <c r="BF55" s="515">
        <f>SUM(BF56:BG56)</f>
        <v/>
      </c>
      <c r="BG55" s="856" t="n"/>
      <c r="BH55" s="515">
        <f>SUM(BH56:BI56)</f>
        <v/>
      </c>
      <c r="BI55" s="856" t="n"/>
      <c r="BJ55" s="515">
        <f>SUM(BJ56:BK56)</f>
        <v/>
      </c>
      <c r="BK55" s="856" t="n"/>
      <c r="BL55" s="515">
        <f>SUM(BL56:BM56)</f>
        <v/>
      </c>
      <c r="BM55" s="856" t="n"/>
      <c r="BN55" s="515">
        <f>SUM(BN56:BO56)</f>
        <v/>
      </c>
      <c r="BO55" s="856" t="n"/>
      <c r="BP55" s="515">
        <f>SUM(BP56:BQ56)</f>
        <v/>
      </c>
      <c r="BQ55" s="856" t="n"/>
      <c r="BR55" s="515">
        <f>SUM(BR56:BS56)</f>
        <v/>
      </c>
      <c r="BS55" s="856" t="n"/>
      <c r="BT55" s="515">
        <f>SUM(BT56:BU56)</f>
        <v/>
      </c>
      <c r="BU55" s="856" t="n"/>
      <c r="BV55" s="515">
        <f>SUM(BV56:BW56)</f>
        <v/>
      </c>
      <c r="BW55" s="856" t="n"/>
      <c r="BX55" s="515">
        <f>SUM(BX56:BY56)</f>
        <v/>
      </c>
      <c r="BY55" s="856" t="n"/>
      <c r="BZ55" s="515">
        <f>SUM(BZ56:CA56)</f>
        <v/>
      </c>
      <c r="CA55" s="856" t="n"/>
      <c r="CB55" s="515">
        <f>SUM(CB56:CC56)</f>
        <v/>
      </c>
      <c r="CC55" s="856" t="n"/>
      <c r="CD55" s="227">
        <f>SUM(CD56:CE56)</f>
        <v/>
      </c>
      <c r="CE55" s="857" t="n"/>
      <c r="CF55" s="227">
        <f>SUM(CF56:CG56)</f>
        <v/>
      </c>
      <c r="CG55" s="857" t="n"/>
      <c r="CH55" s="453" t="n"/>
      <c r="CI55" s="453" t="n"/>
      <c r="CJ55" s="453" t="n"/>
      <c r="CK55" s="453" t="n"/>
      <c r="CL55" s="453" t="n"/>
      <c r="CM55" s="453" t="n"/>
      <c r="CN55" s="453" t="n"/>
      <c r="CO55" s="453" t="n"/>
      <c r="CP55" s="453" t="n"/>
      <c r="CQ55" s="453" t="n"/>
    </row>
    <row r="56" ht="37.5" customHeight="1" s="414">
      <c r="A56" s="287" t="n"/>
      <c r="B56" s="437" t="n"/>
      <c r="C56" s="857" t="n"/>
      <c r="D56" s="437" t="n"/>
      <c r="E56" s="857" t="n"/>
      <c r="F56" s="191" t="n"/>
      <c r="G56" s="857" t="n"/>
      <c r="H56" s="191" t="n"/>
      <c r="I56" s="857" t="n"/>
      <c r="J56" s="191" t="n"/>
      <c r="K56" s="857" t="n"/>
      <c r="L56" s="191" t="n"/>
      <c r="M56" s="857" t="n"/>
      <c r="N56" s="174" t="n"/>
      <c r="O56" s="859" t="n"/>
      <c r="P56" s="227" t="n"/>
      <c r="Q56" s="857" t="n"/>
      <c r="R56" s="227" t="n"/>
      <c r="S56" s="857" t="n"/>
      <c r="T56" s="227" t="n"/>
      <c r="U56" s="857" t="n"/>
      <c r="V56" s="227" t="n"/>
      <c r="W56" s="857" t="n"/>
      <c r="X56" s="227" t="n"/>
      <c r="Y56" s="857" t="n"/>
      <c r="Z56" s="227" t="n"/>
      <c r="AA56" s="857" t="n"/>
      <c r="AB56" s="227" t="n"/>
      <c r="AC56" s="857" t="n"/>
      <c r="AD56" s="226" t="n"/>
      <c r="AE56" s="857" t="n"/>
      <c r="AF56" s="226" t="n"/>
      <c r="AG56" s="857" t="n"/>
      <c r="AH56" s="226" t="n"/>
      <c r="AI56" s="857" t="n"/>
      <c r="AJ56" s="226" t="n"/>
      <c r="AK56" s="857" t="n"/>
      <c r="AL56" s="226" t="n"/>
      <c r="AM56" s="857" t="n"/>
      <c r="AN56" s="226" t="n"/>
      <c r="AO56" s="857" t="n"/>
      <c r="AP56" s="226" t="n"/>
      <c r="AQ56" s="857" t="n"/>
      <c r="AR56" s="226" t="n"/>
      <c r="AS56" s="857" t="n"/>
      <c r="AT56" s="226" t="n"/>
      <c r="AU56" s="857" t="n"/>
      <c r="AV56" s="174" t="n"/>
      <c r="AW56" s="859" t="n"/>
      <c r="AX56" s="174" t="n"/>
      <c r="AY56" s="859" t="n"/>
      <c r="AZ56" s="174" t="n"/>
      <c r="BA56" s="859" t="n"/>
      <c r="BB56" s="174" t="n"/>
      <c r="BC56" s="859" t="n"/>
      <c r="BD56" s="174" t="n"/>
      <c r="BE56" s="859" t="n"/>
      <c r="BF56" s="226" t="n"/>
      <c r="BG56" s="857" t="n"/>
      <c r="BH56" s="226" t="n"/>
      <c r="BI56" s="857" t="n"/>
      <c r="BJ56" s="226" t="n"/>
      <c r="BK56" s="857" t="n"/>
      <c r="BL56" s="226" t="n"/>
      <c r="BM56" s="857" t="n"/>
      <c r="BN56" s="226" t="n"/>
      <c r="BO56" s="857" t="n"/>
      <c r="BP56" s="226" t="n"/>
      <c r="BQ56" s="857" t="n"/>
      <c r="BR56" s="226" t="n"/>
      <c r="BS56" s="857" t="n"/>
      <c r="BT56" s="226" t="n"/>
      <c r="BU56" s="857" t="n"/>
      <c r="BV56" s="226" t="n"/>
      <c r="BW56" s="857" t="n"/>
      <c r="BX56" s="226" t="n"/>
      <c r="BY56" s="857" t="n"/>
      <c r="BZ56" s="226" t="n"/>
      <c r="CA56" s="857" t="n"/>
      <c r="CB56" s="226" t="n"/>
      <c r="CC56" s="857" t="n"/>
      <c r="CD56" s="226" t="n"/>
      <c r="CE56" s="857" t="n"/>
      <c r="CF56" s="226" t="n"/>
      <c r="CG56" s="857" t="n"/>
      <c r="CH56" s="453" t="n"/>
      <c r="CI56" s="453" t="n"/>
      <c r="CJ56" s="453" t="n"/>
      <c r="CK56" s="453" t="n"/>
      <c r="CL56" s="453" t="n"/>
      <c r="CM56" s="453" t="n"/>
      <c r="CN56" s="453" t="n"/>
      <c r="CO56" s="453" t="n"/>
      <c r="CP56" s="453" t="n"/>
      <c r="CQ56" s="453" t="n"/>
    </row>
    <row r="57" ht="22.5" customHeight="1" s="414">
      <c r="A57" s="519" t="n"/>
      <c r="B57" s="455" t="inlineStr">
        <is>
          <t>Квота</t>
        </is>
      </c>
      <c r="C57" s="856" t="n"/>
      <c r="D57" s="456" t="inlineStr">
        <is>
          <t>Факт</t>
        </is>
      </c>
      <c r="E57" s="856" t="n"/>
      <c r="F57" s="455" t="inlineStr">
        <is>
          <t>Квота</t>
        </is>
      </c>
      <c r="G57" s="856" t="n"/>
      <c r="H57" s="456" t="inlineStr">
        <is>
          <t>Факт</t>
        </is>
      </c>
      <c r="I57" s="856" t="n"/>
      <c r="J57" s="455" t="inlineStr">
        <is>
          <t>Квота</t>
        </is>
      </c>
      <c r="K57" s="856" t="n"/>
      <c r="L57" s="456" t="inlineStr">
        <is>
          <t>Факт</t>
        </is>
      </c>
      <c r="M57" s="856" t="n"/>
      <c r="N57" s="455" t="inlineStr">
        <is>
          <t>Квота</t>
        </is>
      </c>
      <c r="O57" s="856" t="n"/>
      <c r="P57" s="456" t="inlineStr">
        <is>
          <t>Факт</t>
        </is>
      </c>
      <c r="Q57" s="856" t="n"/>
      <c r="R57" s="457" t="inlineStr">
        <is>
          <t>30.06 - 06.07</t>
        </is>
      </c>
      <c r="S57" s="856" t="n"/>
      <c r="T57" s="457" t="inlineStr">
        <is>
          <t>07.07 - 13.07</t>
        </is>
      </c>
      <c r="U57" s="856" t="n"/>
      <c r="V57" s="457" t="inlineStr">
        <is>
          <t>14.07 - 20.07</t>
        </is>
      </c>
      <c r="W57" s="856" t="n"/>
      <c r="X57" s="457" t="inlineStr">
        <is>
          <t>21.07 - 27.07</t>
        </is>
      </c>
      <c r="Y57" s="856" t="n"/>
      <c r="Z57" s="457" t="inlineStr">
        <is>
          <t>28.07 - 03.08</t>
        </is>
      </c>
      <c r="AA57" s="856" t="n"/>
      <c r="AB57" s="455" t="inlineStr">
        <is>
          <t>Квота</t>
        </is>
      </c>
      <c r="AC57" s="856" t="n"/>
      <c r="AD57" s="456" t="inlineStr">
        <is>
          <t>Факт</t>
        </is>
      </c>
      <c r="AE57" s="856" t="n"/>
      <c r="AF57" s="457" t="inlineStr">
        <is>
          <t>01.08 - 04.08</t>
        </is>
      </c>
      <c r="AG57" s="856" t="n"/>
      <c r="AH57" s="457" t="inlineStr">
        <is>
          <t>05.08 - 11.08</t>
        </is>
      </c>
      <c r="AI57" s="856" t="n"/>
      <c r="AJ57" s="457" t="inlineStr">
        <is>
          <t>12.08 - 18.08</t>
        </is>
      </c>
      <c r="AK57" s="856" t="n"/>
      <c r="AL57" s="457" t="inlineStr">
        <is>
          <t>19.08 - 25.08</t>
        </is>
      </c>
      <c r="AM57" s="856" t="n"/>
      <c r="AN57" s="457" t="inlineStr">
        <is>
          <t>26.08 - 31.08</t>
        </is>
      </c>
      <c r="AO57" s="856" t="n"/>
      <c r="AP57" s="455" t="inlineStr">
        <is>
          <t>Квота</t>
        </is>
      </c>
      <c r="AQ57" s="856" t="n"/>
      <c r="AR57" s="456" t="inlineStr">
        <is>
          <t>Факт</t>
        </is>
      </c>
      <c r="AS57" s="856" t="n"/>
      <c r="AT57" s="459" t="n">
        <v>45901</v>
      </c>
      <c r="AU57" s="856" t="n"/>
      <c r="AV57" s="457" t="inlineStr">
        <is>
          <t>02.09 - 08.09</t>
        </is>
      </c>
      <c r="AW57" s="856" t="n"/>
      <c r="AX57" s="457" t="inlineStr">
        <is>
          <t>09.09 - 15.09</t>
        </is>
      </c>
      <c r="AY57" s="856" t="n"/>
      <c r="AZ57" s="457" t="inlineStr">
        <is>
          <t>16.09 - 22.09</t>
        </is>
      </c>
      <c r="BA57" s="856" t="n"/>
      <c r="BB57" s="457" t="inlineStr">
        <is>
          <t>23.09 - 29.09</t>
        </is>
      </c>
      <c r="BC57" s="856" t="n"/>
      <c r="BD57" s="459" t="n">
        <v>45930</v>
      </c>
      <c r="BE57" s="856" t="n"/>
      <c r="BF57" s="455" t="inlineStr">
        <is>
          <t>Квота</t>
        </is>
      </c>
      <c r="BG57" s="856" t="n"/>
      <c r="BH57" s="456" t="inlineStr">
        <is>
          <t>Факт</t>
        </is>
      </c>
      <c r="BI57" s="856" t="n"/>
      <c r="BJ57" s="457" t="inlineStr">
        <is>
          <t>01.10 - 06.10</t>
        </is>
      </c>
      <c r="BK57" s="856" t="n"/>
      <c r="BL57" s="457" t="inlineStr">
        <is>
          <t>07.10 - 13.10</t>
        </is>
      </c>
      <c r="BM57" s="856" t="n"/>
      <c r="BN57" s="457" t="inlineStr">
        <is>
          <t>14.10 - 20.10</t>
        </is>
      </c>
      <c r="BO57" s="856" t="n"/>
      <c r="BP57" s="457" t="inlineStr">
        <is>
          <t>21.10 - 27.10</t>
        </is>
      </c>
      <c r="BQ57" s="856" t="n"/>
      <c r="BR57" s="455" t="inlineStr">
        <is>
          <t>Квота</t>
        </is>
      </c>
      <c r="BS57" s="856" t="n"/>
      <c r="BT57" s="456" t="inlineStr">
        <is>
          <t>Факт</t>
        </is>
      </c>
      <c r="BU57" s="856" t="n"/>
      <c r="BV57" s="457" t="inlineStr">
        <is>
          <t>01.11 - 03.11</t>
        </is>
      </c>
      <c r="BW57" s="856" t="n"/>
      <c r="BX57" s="457" t="inlineStr">
        <is>
          <t>04.11 - 10.11</t>
        </is>
      </c>
      <c r="BY57" s="856" t="n"/>
      <c r="BZ57" s="457" t="inlineStr">
        <is>
          <t>11.11 - 17.11</t>
        </is>
      </c>
      <c r="CA57" s="856" t="n"/>
      <c r="CB57" s="457" t="inlineStr">
        <is>
          <t>18.11 - 24.11</t>
        </is>
      </c>
      <c r="CC57" s="856" t="n"/>
      <c r="CD57" s="51" t="inlineStr">
        <is>
          <t>Квота</t>
        </is>
      </c>
      <c r="CE57" s="859" t="n"/>
      <c r="CF57" s="418" t="inlineStr">
        <is>
          <t>Факт</t>
        </is>
      </c>
      <c r="CG57" s="857" t="n"/>
      <c r="CH57" s="838" t="n"/>
      <c r="CI57" s="838" t="n"/>
      <c r="CJ57" s="838" t="n"/>
      <c r="CK57" s="838" t="n"/>
      <c r="CL57" s="838" t="n"/>
      <c r="CM57" s="838" t="n"/>
      <c r="CN57" s="838" t="n"/>
      <c r="CO57" s="838" t="n"/>
      <c r="CP57" s="838" t="n"/>
      <c r="CQ57" s="838" t="n"/>
    </row>
    <row r="58">
      <c r="A58" s="523" t="inlineStr">
        <is>
          <t>Без ФОТа все расходы</t>
        </is>
      </c>
      <c r="B58" s="505">
        <f>B55+0+0+0+B38+B23</f>
        <v/>
      </c>
      <c r="C58" s="856" t="n"/>
      <c r="D58" s="505">
        <f>D55+0+0+0+D38+D23</f>
        <v/>
      </c>
      <c r="E58" s="856" t="n"/>
      <c r="F58" s="505">
        <f>F55+0+0+0+0+F38+F23</f>
        <v/>
      </c>
      <c r="G58" s="856" t="n"/>
      <c r="H58" s="505">
        <f>H55+0+0+0+0+H38+H23</f>
        <v/>
      </c>
      <c r="I58" s="856" t="n"/>
      <c r="J58" s="505">
        <f>J55+0+0+0+0+J38+J23</f>
        <v/>
      </c>
      <c r="K58" s="856" t="n"/>
      <c r="L58" s="505">
        <f>L55+0+0+0+0+L38+L23</f>
        <v/>
      </c>
      <c r="M58" s="856" t="n"/>
      <c r="N58" s="521">
        <f>N55+0+0+0+N38+N23</f>
        <v/>
      </c>
      <c r="O58" s="856" t="n"/>
      <c r="P58" s="521">
        <f>P55+0+0+P38+P23</f>
        <v/>
      </c>
      <c r="Q58" s="856" t="n"/>
      <c r="R58" s="524" t="n"/>
      <c r="S58" s="859" t="n"/>
      <c r="T58" s="524" t="n"/>
      <c r="U58" s="859" t="n"/>
      <c r="V58" s="524" t="n"/>
      <c r="W58" s="859" t="n"/>
      <c r="X58" s="524" t="n"/>
      <c r="Y58" s="859" t="n"/>
      <c r="Z58" s="524" t="n"/>
      <c r="AA58" s="859" t="n"/>
      <c r="AB58" s="521">
        <f>AB55+0+0+0+AB38+AB23</f>
        <v/>
      </c>
      <c r="AC58" s="856" t="n"/>
      <c r="AD58" s="521">
        <f>AD55+0+0+0+AD38+AD23</f>
        <v/>
      </c>
      <c r="AE58" s="856" t="n"/>
      <c r="AF58" s="525" t="n"/>
      <c r="AG58" s="859" t="n"/>
      <c r="AH58" s="525" t="n"/>
      <c r="AI58" s="859" t="n"/>
      <c r="AJ58" s="525" t="n"/>
      <c r="AK58" s="859" t="n"/>
      <c r="AL58" s="525" t="n"/>
      <c r="AM58" s="859" t="n"/>
      <c r="AN58" s="525" t="n"/>
      <c r="AO58" s="859" t="n"/>
      <c r="AP58" s="521">
        <f>AP55+0+0+0+AP38+AP23</f>
        <v/>
      </c>
      <c r="AQ58" s="856" t="n"/>
      <c r="AR58" s="521">
        <f>AR55+0+0+0+AR38+AR23</f>
        <v/>
      </c>
      <c r="AS58" s="856" t="n"/>
      <c r="AT58" s="525" t="n"/>
      <c r="AU58" s="859" t="n"/>
      <c r="AV58" s="525" t="n"/>
      <c r="AW58" s="859" t="n"/>
      <c r="AX58" s="525" t="n"/>
      <c r="AY58" s="859" t="n"/>
      <c r="AZ58" s="525" t="n"/>
      <c r="BA58" s="859" t="n"/>
      <c r="BB58" s="525" t="n"/>
      <c r="BC58" s="859" t="n"/>
      <c r="BD58" s="525" t="n"/>
      <c r="BE58" s="859" t="n"/>
      <c r="BF58" s="521">
        <f>BF55+0+0+0+BF38+BF23</f>
        <v/>
      </c>
      <c r="BG58" s="856" t="n"/>
      <c r="BH58" s="521">
        <f>BH55+0+0+0+BH38+BH23</f>
        <v/>
      </c>
      <c r="BI58" s="856" t="n"/>
      <c r="BJ58" s="525" t="n"/>
      <c r="BK58" s="859" t="n"/>
      <c r="BL58" s="525" t="n"/>
      <c r="BM58" s="859" t="n"/>
      <c r="BN58" s="525" t="n"/>
      <c r="BO58" s="859" t="n"/>
      <c r="BP58" s="525" t="n"/>
      <c r="BQ58" s="859" t="n"/>
      <c r="BR58" s="521">
        <f>BR55+0+0+0+BR38+BR23</f>
        <v/>
      </c>
      <c r="BS58" s="856" t="n"/>
      <c r="BT58" s="521">
        <f>BT55+0+0+0+BT38+BT23</f>
        <v/>
      </c>
      <c r="BU58" s="856" t="n"/>
      <c r="BV58" s="525" t="n"/>
      <c r="BW58" s="859" t="n"/>
      <c r="BX58" s="525" t="n"/>
      <c r="BY58" s="859" t="n"/>
      <c r="BZ58" s="525" t="n"/>
      <c r="CA58" s="859" t="n"/>
      <c r="CB58" s="525" t="n"/>
      <c r="CC58" s="859" t="n"/>
      <c r="CD58" s="257">
        <f>CD55+0+0+0+CD38+CD23</f>
        <v/>
      </c>
      <c r="CE58" s="859" t="n"/>
      <c r="CF58" s="257">
        <f>CF55+0+0+0+CF38+CF23</f>
        <v/>
      </c>
      <c r="CG58" s="859" t="n"/>
      <c r="CH58" s="840" t="n"/>
      <c r="CI58" s="859" t="n"/>
      <c r="CJ58" s="840" t="n"/>
      <c r="CK58" s="859" t="n"/>
      <c r="CL58" s="840" t="n"/>
      <c r="CM58" s="859" t="n"/>
      <c r="CN58" s="840" t="n"/>
      <c r="CO58" s="840" t="n"/>
      <c r="CP58" s="840" t="n"/>
      <c r="CQ58" s="840" t="n"/>
    </row>
    <row r="59">
      <c r="A59" s="523" t="inlineStr">
        <is>
          <t xml:space="preserve">ВСЕГО расходов из фонда Маркетинга: </t>
        </is>
      </c>
      <c r="B59" s="505">
        <f>B55+B51+0+0+0+B38+B23</f>
        <v/>
      </c>
      <c r="C59" s="856" t="n"/>
      <c r="D59" s="505">
        <f>D55+0+0+0+D38+D23+D51</f>
        <v/>
      </c>
      <c r="E59" s="856" t="n"/>
      <c r="F59" s="505">
        <f>F55+0+0+0+0+F38+F23+F51</f>
        <v/>
      </c>
      <c r="G59" s="856" t="n"/>
      <c r="H59" s="505">
        <f>H55+0+0+0+0+H38+H23+H51</f>
        <v/>
      </c>
      <c r="I59" s="856" t="n"/>
      <c r="J59" s="505">
        <f>J55+0+0+0+0+J38+J23+J51</f>
        <v/>
      </c>
      <c r="K59" s="856" t="n"/>
      <c r="L59" s="505">
        <f>L55+0+0+0+0+L38+L23+L51</f>
        <v/>
      </c>
      <c r="M59" s="856" t="n"/>
      <c r="N59" s="521">
        <f>N55+0+0+0+N38+N23+N51</f>
        <v/>
      </c>
      <c r="O59" s="856" t="n"/>
      <c r="P59" s="521">
        <f>P55+0+0+P38+P23+P51</f>
        <v/>
      </c>
      <c r="Q59" s="856" t="n"/>
      <c r="R59" s="528" t="n"/>
      <c r="S59" s="860" t="n"/>
      <c r="T59" s="528" t="n"/>
      <c r="U59" s="860" t="n"/>
      <c r="V59" s="528" t="n"/>
      <c r="W59" s="860" t="n"/>
      <c r="X59" s="528" t="n"/>
      <c r="Y59" s="860" t="n"/>
      <c r="Z59" s="528" t="n"/>
      <c r="AA59" s="860" t="n"/>
      <c r="AB59" s="521">
        <f>AB55+0+0+0+AB38+AB23+AB51</f>
        <v/>
      </c>
      <c r="AC59" s="856" t="n"/>
      <c r="AD59" s="521">
        <f>AD55+0+0+0+AD38+AD23+AD51</f>
        <v/>
      </c>
      <c r="AE59" s="856" t="n"/>
      <c r="AF59" s="529" t="n"/>
      <c r="AG59" s="860" t="n"/>
      <c r="AH59" s="529" t="n"/>
      <c r="AI59" s="860" t="n"/>
      <c r="AJ59" s="529" t="n"/>
      <c r="AK59" s="860" t="n"/>
      <c r="AL59" s="529" t="n"/>
      <c r="AM59" s="860" t="n"/>
      <c r="AN59" s="529" t="n"/>
      <c r="AO59" s="860" t="n"/>
      <c r="AP59" s="521">
        <f>AP55+0+0+0+AP38+AP23+AP51</f>
        <v/>
      </c>
      <c r="AQ59" s="856" t="n"/>
      <c r="AR59" s="521">
        <f>AR55+0+0+0+AR38+AR23+AR51</f>
        <v/>
      </c>
      <c r="AS59" s="856" t="n"/>
      <c r="AT59" s="529" t="n"/>
      <c r="AU59" s="860" t="n"/>
      <c r="AV59" s="529" t="n"/>
      <c r="AW59" s="860" t="n"/>
      <c r="AX59" s="529" t="n"/>
      <c r="AY59" s="860" t="n"/>
      <c r="AZ59" s="529" t="n"/>
      <c r="BA59" s="860" t="n"/>
      <c r="BB59" s="529" t="n"/>
      <c r="BC59" s="860" t="n"/>
      <c r="BD59" s="529" t="n"/>
      <c r="BE59" s="860" t="n"/>
      <c r="BF59" s="521">
        <f>BF55+0+0+0+BF38+BF23+BF51</f>
        <v/>
      </c>
      <c r="BG59" s="856" t="n"/>
      <c r="BH59" s="521">
        <f>BH55+0+0+0+BH38+BH23+BH51</f>
        <v/>
      </c>
      <c r="BI59" s="856" t="n"/>
      <c r="BJ59" s="529" t="n"/>
      <c r="BK59" s="860" t="n"/>
      <c r="BL59" s="529" t="n"/>
      <c r="BM59" s="860" t="n"/>
      <c r="BN59" s="529" t="n"/>
      <c r="BO59" s="860" t="n"/>
      <c r="BP59" s="529" t="n"/>
      <c r="BQ59" s="860" t="n"/>
      <c r="BR59" s="521">
        <f>BR55+0+0+0+BR38+BR23+BR51</f>
        <v/>
      </c>
      <c r="BS59" s="856" t="n"/>
      <c r="BT59" s="521">
        <f>BT55+0+0+0+BT38+BT23+BT51</f>
        <v/>
      </c>
      <c r="BU59" s="856" t="n"/>
      <c r="BV59" s="529" t="n"/>
      <c r="BW59" s="860" t="n"/>
      <c r="BX59" s="529" t="n"/>
      <c r="BY59" s="860" t="n"/>
      <c r="BZ59" s="529" t="n"/>
      <c r="CA59" s="860" t="n"/>
      <c r="CB59" s="529" t="n"/>
      <c r="CC59" s="860" t="n"/>
      <c r="CD59" s="335">
        <f>CD55+0+0+0+CD38+CD23+CD51</f>
        <v/>
      </c>
      <c r="CE59" s="860" t="n"/>
      <c r="CF59" s="335">
        <f>CF55+0+0+0+CF38+CF23+CF51</f>
        <v/>
      </c>
      <c r="CG59" s="860" t="n"/>
      <c r="CH59" s="342" t="n"/>
      <c r="CI59" s="859" t="n"/>
      <c r="CJ59" s="342" t="n"/>
      <c r="CK59" s="859" t="n"/>
      <c r="CL59" s="342" t="n"/>
      <c r="CM59" s="859" t="n"/>
      <c r="CN59" s="342" t="n"/>
      <c r="CO59" s="342" t="n"/>
      <c r="CP59" s="342" t="n"/>
      <c r="CQ59" s="342" t="n"/>
    </row>
    <row r="60">
      <c r="A60" s="453" t="n"/>
      <c r="B60" s="498" t="n"/>
      <c r="C60" s="498" t="n"/>
      <c r="D60" s="498" t="n"/>
      <c r="E60" s="498" t="n"/>
      <c r="F60" s="498" t="n"/>
      <c r="G60" s="498" t="n"/>
      <c r="H60" s="498" t="n"/>
      <c r="I60" s="498" t="n"/>
      <c r="J60" s="498" t="n"/>
      <c r="K60" s="498" t="n"/>
      <c r="L60" s="498" t="n"/>
      <c r="M60" s="498" t="n"/>
      <c r="N60" s="498" t="n"/>
      <c r="O60" s="498" t="n"/>
      <c r="P60" s="498" t="n"/>
      <c r="Q60" s="498" t="n"/>
      <c r="R60" s="498" t="n"/>
      <c r="S60" s="498" t="n"/>
      <c r="T60" s="498" t="n"/>
      <c r="U60" s="498" t="n"/>
      <c r="V60" s="498" t="n"/>
      <c r="W60" s="498" t="n"/>
      <c r="X60" s="498" t="n"/>
      <c r="Y60" s="498" t="n"/>
      <c r="Z60" s="498" t="n"/>
      <c r="AA60" s="498" t="n"/>
      <c r="AB60" s="498" t="n"/>
      <c r="AC60" s="498" t="n"/>
      <c r="AD60" s="498" t="n"/>
      <c r="AE60" s="498" t="n"/>
      <c r="AF60" s="498" t="n"/>
      <c r="AG60" s="498" t="n"/>
      <c r="AH60" s="498" t="n"/>
      <c r="AI60" s="498" t="n"/>
      <c r="AJ60" s="498" t="n"/>
      <c r="AK60" s="498" t="n"/>
      <c r="AL60" s="498" t="n"/>
      <c r="AM60" s="498" t="n"/>
      <c r="AN60" s="498" t="n"/>
      <c r="AO60" s="498" t="n"/>
      <c r="AP60" s="498" t="n"/>
      <c r="AQ60" s="498" t="n"/>
      <c r="AR60" s="498" t="n"/>
      <c r="AS60" s="498" t="n"/>
      <c r="AT60" s="498" t="n"/>
      <c r="AU60" s="498" t="n"/>
      <c r="AV60" s="498" t="n"/>
      <c r="AW60" s="498" t="n"/>
      <c r="AX60" s="498" t="n"/>
      <c r="AY60" s="498" t="n"/>
      <c r="AZ60" s="498" t="n"/>
      <c r="BA60" s="498" t="n"/>
      <c r="BB60" s="498" t="n"/>
      <c r="BC60" s="498" t="n"/>
      <c r="BD60" s="498" t="n"/>
      <c r="BE60" s="498" t="n"/>
      <c r="BF60" s="498" t="n"/>
      <c r="BG60" s="498" t="n"/>
      <c r="BH60" s="498" t="n"/>
      <c r="BI60" s="498" t="n"/>
      <c r="BJ60" s="498" t="n"/>
      <c r="BK60" s="498" t="n"/>
      <c r="BL60" s="498" t="n"/>
      <c r="BM60" s="498" t="n"/>
      <c r="BN60" s="498" t="n"/>
      <c r="BO60" s="498" t="n"/>
      <c r="BP60" s="498" t="n"/>
      <c r="BQ60" s="498" t="n"/>
      <c r="BR60" s="498" t="n"/>
      <c r="BS60" s="498" t="n"/>
      <c r="BT60" s="498" t="n"/>
      <c r="BU60" s="498" t="n"/>
      <c r="BV60" s="498" t="n"/>
      <c r="BW60" s="498" t="n"/>
      <c r="BX60" s="498" t="n"/>
      <c r="BY60" s="498" t="n"/>
      <c r="BZ60" s="498" t="n"/>
      <c r="CA60" s="498" t="n"/>
      <c r="CB60" s="498" t="n"/>
      <c r="CC60" s="104" t="n"/>
      <c r="CD60" s="104" t="n"/>
      <c r="CE60" s="104" t="n"/>
      <c r="CF60" s="104" t="n"/>
      <c r="CG60" s="104" t="n"/>
      <c r="CH60" s="453" t="n"/>
      <c r="CI60" s="453" t="n"/>
      <c r="CJ60" s="453" t="n"/>
      <c r="CK60" s="453" t="n"/>
      <c r="CL60" s="453" t="n"/>
      <c r="CM60" s="453" t="n"/>
      <c r="CN60" s="453" t="n"/>
      <c r="CO60" s="453" t="n"/>
      <c r="CP60" s="453" t="n"/>
      <c r="CQ60" s="453" t="n"/>
    </row>
    <row r="61">
      <c r="A61" s="532" t="n"/>
      <c r="B61" s="533" t="n">
        <v>2026</v>
      </c>
      <c r="C61" s="855" t="n"/>
      <c r="D61" s="855" t="n"/>
      <c r="E61" s="856" t="n"/>
      <c r="F61" s="533" t="inlineStr">
        <is>
          <t>3Q2025</t>
        </is>
      </c>
      <c r="G61" s="855" t="n"/>
      <c r="H61" s="855" t="n"/>
      <c r="I61" s="856" t="n"/>
      <c r="J61" s="533" t="inlineStr">
        <is>
          <t>4Q2025</t>
        </is>
      </c>
      <c r="K61" s="855" t="n"/>
      <c r="L61" s="855" t="n"/>
      <c r="M61" s="856" t="n"/>
      <c r="N61" s="533" t="inlineStr">
        <is>
          <t>Июль</t>
        </is>
      </c>
      <c r="O61" s="855" t="n"/>
      <c r="P61" s="855" t="n"/>
      <c r="Q61" s="855" t="n"/>
      <c r="R61" s="855" t="n"/>
      <c r="S61" s="855" t="n"/>
      <c r="T61" s="855" t="n"/>
      <c r="U61" s="855" t="n"/>
      <c r="V61" s="855" t="n"/>
      <c r="W61" s="855" t="n"/>
      <c r="X61" s="855" t="n"/>
      <c r="Y61" s="855" t="n"/>
      <c r="Z61" s="855" t="n"/>
      <c r="AA61" s="856" t="n"/>
      <c r="AB61" s="533" t="inlineStr">
        <is>
          <t>Август</t>
        </is>
      </c>
      <c r="AC61" s="855" t="n"/>
      <c r="AD61" s="855" t="n"/>
      <c r="AE61" s="855" t="n"/>
      <c r="AF61" s="855" t="n"/>
      <c r="AG61" s="855" t="n"/>
      <c r="AH61" s="855" t="n"/>
      <c r="AI61" s="855" t="n"/>
      <c r="AJ61" s="855" t="n"/>
      <c r="AK61" s="855" t="n"/>
      <c r="AL61" s="855" t="n"/>
      <c r="AM61" s="855" t="n"/>
      <c r="AN61" s="855" t="n"/>
      <c r="AO61" s="856" t="n"/>
      <c r="AP61" s="533" t="inlineStr">
        <is>
          <t>Сентябрь</t>
        </is>
      </c>
      <c r="AQ61" s="855" t="n"/>
      <c r="AR61" s="855" t="n"/>
      <c r="AS61" s="855" t="n"/>
      <c r="AT61" s="855" t="n"/>
      <c r="AU61" s="855" t="n"/>
      <c r="AV61" s="855" t="n"/>
      <c r="AW61" s="855" t="n"/>
      <c r="AX61" s="855" t="n"/>
      <c r="AY61" s="855" t="n"/>
      <c r="AZ61" s="855" t="n"/>
      <c r="BA61" s="855" t="n"/>
      <c r="BB61" s="855" t="n"/>
      <c r="BC61" s="855" t="n"/>
      <c r="BD61" s="855" t="n"/>
      <c r="BE61" s="856" t="n"/>
      <c r="BF61" s="533" t="inlineStr">
        <is>
          <t>Октябрь</t>
        </is>
      </c>
      <c r="BG61" s="855" t="n"/>
      <c r="BH61" s="855" t="n"/>
      <c r="BI61" s="855" t="n"/>
      <c r="BJ61" s="855" t="n"/>
      <c r="BK61" s="855" t="n"/>
      <c r="BL61" s="855" t="n"/>
      <c r="BM61" s="855" t="n"/>
      <c r="BN61" s="855" t="n"/>
      <c r="BO61" s="855" t="n"/>
      <c r="BP61" s="855" t="n"/>
      <c r="BQ61" s="856" t="n"/>
      <c r="BR61" s="533" t="inlineStr">
        <is>
          <t>Ноябрь</t>
        </is>
      </c>
      <c r="BS61" s="855" t="n"/>
      <c r="BT61" s="855" t="n"/>
      <c r="BU61" s="855" t="n"/>
      <c r="BV61" s="855" t="n"/>
      <c r="BW61" s="855" t="n"/>
      <c r="BX61" s="855" t="n"/>
      <c r="BY61" s="855" t="n"/>
      <c r="BZ61" s="855" t="n"/>
      <c r="CA61" s="855" t="n"/>
      <c r="CB61" s="855" t="n"/>
      <c r="CC61" s="856" t="n"/>
      <c r="CD61" s="444" t="inlineStr">
        <is>
          <t>Декабрь</t>
        </is>
      </c>
      <c r="CE61" s="859" t="n"/>
      <c r="CF61" s="859" t="n"/>
      <c r="CG61" s="859" t="n"/>
      <c r="CH61" s="859" t="n"/>
      <c r="CI61" s="859" t="n"/>
      <c r="CJ61" s="859" t="n"/>
      <c r="CK61" s="859" t="n"/>
      <c r="CL61" s="859" t="n"/>
      <c r="CM61" s="859" t="n"/>
      <c r="CN61" s="859" t="n"/>
      <c r="CO61" s="859" t="n"/>
      <c r="CP61" s="859" t="n"/>
      <c r="CQ61" s="857" t="n"/>
    </row>
    <row r="62">
      <c r="A62" s="464" t="inlineStr">
        <is>
          <t>CPL (paid)</t>
        </is>
      </c>
      <c r="B62" s="455" t="inlineStr">
        <is>
          <t>Квота</t>
        </is>
      </c>
      <c r="C62" s="856" t="n"/>
      <c r="D62" s="456" t="inlineStr">
        <is>
          <t>Факт</t>
        </is>
      </c>
      <c r="E62" s="856" t="n"/>
      <c r="F62" s="455" t="inlineStr">
        <is>
          <t>Квота</t>
        </is>
      </c>
      <c r="G62" s="856" t="n"/>
      <c r="H62" s="456" t="inlineStr">
        <is>
          <t>Факт</t>
        </is>
      </c>
      <c r="I62" s="856" t="n"/>
      <c r="J62" s="455" t="inlineStr">
        <is>
          <t>Квота</t>
        </is>
      </c>
      <c r="K62" s="856" t="n"/>
      <c r="L62" s="456" t="inlineStr">
        <is>
          <t>Факт</t>
        </is>
      </c>
      <c r="M62" s="856" t="n"/>
      <c r="N62" s="455" t="inlineStr">
        <is>
          <t>Квота</t>
        </is>
      </c>
      <c r="O62" s="856" t="n"/>
      <c r="P62" s="456" t="inlineStr">
        <is>
          <t>Факт</t>
        </is>
      </c>
      <c r="Q62" s="856" t="n"/>
      <c r="R62" s="457" t="inlineStr">
        <is>
          <t>30.06 - 06.07</t>
        </is>
      </c>
      <c r="S62" s="856" t="n"/>
      <c r="T62" s="457" t="inlineStr">
        <is>
          <t>07.07 - 13.07</t>
        </is>
      </c>
      <c r="U62" s="856" t="n"/>
      <c r="V62" s="457" t="inlineStr">
        <is>
          <t>14.07 - 20.07</t>
        </is>
      </c>
      <c r="W62" s="856" t="n"/>
      <c r="X62" s="457" t="inlineStr">
        <is>
          <t>21.07 - 27.07</t>
        </is>
      </c>
      <c r="Y62" s="856" t="n"/>
      <c r="Z62" s="457" t="inlineStr">
        <is>
          <t>28.07 - 03.08</t>
        </is>
      </c>
      <c r="AA62" s="856" t="n"/>
      <c r="AB62" s="455" t="inlineStr">
        <is>
          <t>Квота</t>
        </is>
      </c>
      <c r="AC62" s="856" t="n"/>
      <c r="AD62" s="456" t="inlineStr">
        <is>
          <t>Факт</t>
        </is>
      </c>
      <c r="AE62" s="856" t="n"/>
      <c r="AF62" s="457" t="inlineStr">
        <is>
          <t>01.08 - 04.08</t>
        </is>
      </c>
      <c r="AG62" s="856" t="n"/>
      <c r="AH62" s="457" t="inlineStr">
        <is>
          <t>05.08 - 11.08</t>
        </is>
      </c>
      <c r="AI62" s="856" t="n"/>
      <c r="AJ62" s="457" t="inlineStr">
        <is>
          <t>12.08 - 18.08</t>
        </is>
      </c>
      <c r="AK62" s="856" t="n"/>
      <c r="AL62" s="457" t="inlineStr">
        <is>
          <t>19.08 - 25.08</t>
        </is>
      </c>
      <c r="AM62" s="856" t="n"/>
      <c r="AN62" s="457" t="inlineStr">
        <is>
          <t>26.08 - 31.08</t>
        </is>
      </c>
      <c r="AO62" s="856" t="n"/>
      <c r="AP62" s="455" t="inlineStr">
        <is>
          <t>Квота</t>
        </is>
      </c>
      <c r="AQ62" s="856" t="n"/>
      <c r="AR62" s="456" t="inlineStr">
        <is>
          <t>Факт</t>
        </is>
      </c>
      <c r="AS62" s="856" t="n"/>
      <c r="AT62" s="459" t="n">
        <v>45901</v>
      </c>
      <c r="AU62" s="856" t="n"/>
      <c r="AV62" s="457" t="inlineStr">
        <is>
          <t>02.09 - 08.09</t>
        </is>
      </c>
      <c r="AW62" s="856" t="n"/>
      <c r="AX62" s="457" t="inlineStr">
        <is>
          <t>09.09 - 15.09</t>
        </is>
      </c>
      <c r="AY62" s="856" t="n"/>
      <c r="AZ62" s="457" t="inlineStr">
        <is>
          <t>16.09 - 22.09</t>
        </is>
      </c>
      <c r="BA62" s="856" t="n"/>
      <c r="BB62" s="457" t="inlineStr">
        <is>
          <t>23.09 - 29.09</t>
        </is>
      </c>
      <c r="BC62" s="856" t="n"/>
      <c r="BD62" s="459" t="n">
        <v>45930</v>
      </c>
      <c r="BE62" s="856" t="n"/>
      <c r="BF62" s="455" t="inlineStr">
        <is>
          <t>Квота</t>
        </is>
      </c>
      <c r="BG62" s="856" t="n"/>
      <c r="BH62" s="456" t="inlineStr">
        <is>
          <t>Факт</t>
        </is>
      </c>
      <c r="BI62" s="856" t="n"/>
      <c r="BJ62" s="457" t="inlineStr">
        <is>
          <t>01.10 - 06.10</t>
        </is>
      </c>
      <c r="BK62" s="856" t="n"/>
      <c r="BL62" s="457" t="inlineStr">
        <is>
          <t>07.10 - 13.10</t>
        </is>
      </c>
      <c r="BM62" s="856" t="n"/>
      <c r="BN62" s="457" t="inlineStr">
        <is>
          <t>14.10 - 20.10</t>
        </is>
      </c>
      <c r="BO62" s="856" t="n"/>
      <c r="BP62" s="457" t="inlineStr">
        <is>
          <t>21.10 - 27.10</t>
        </is>
      </c>
      <c r="BQ62" s="856" t="n"/>
      <c r="BR62" s="455" t="inlineStr">
        <is>
          <t>Квота</t>
        </is>
      </c>
      <c r="BS62" s="856" t="n"/>
      <c r="BT62" s="456" t="inlineStr">
        <is>
          <t>Факт</t>
        </is>
      </c>
      <c r="BU62" s="856" t="n"/>
      <c r="BV62" s="457" t="inlineStr">
        <is>
          <t>01.11 - 03.11</t>
        </is>
      </c>
      <c r="BW62" s="856" t="n"/>
      <c r="BX62" s="457" t="inlineStr">
        <is>
          <t>04.11 - 10.11</t>
        </is>
      </c>
      <c r="BY62" s="856" t="n"/>
      <c r="BZ62" s="457" t="inlineStr">
        <is>
          <t>11.11 - 17.11</t>
        </is>
      </c>
      <c r="CA62" s="856" t="n"/>
      <c r="CB62" s="457" t="inlineStr">
        <is>
          <t>18.11 - 24.11</t>
        </is>
      </c>
      <c r="CC62" s="856" t="n"/>
      <c r="CD62" s="51" t="inlineStr">
        <is>
          <t>Квота</t>
        </is>
      </c>
      <c r="CE62" s="859" t="n"/>
      <c r="CF62" s="418" t="inlineStr">
        <is>
          <t>Факт</t>
        </is>
      </c>
      <c r="CG62" s="857" t="n"/>
      <c r="CH62" s="421" t="inlineStr">
        <is>
          <t>02.12 - 08.12</t>
        </is>
      </c>
      <c r="CI62" s="857" t="n"/>
      <c r="CJ62" s="421" t="inlineStr">
        <is>
          <t>09.12 - 15.12</t>
        </is>
      </c>
      <c r="CK62" s="857" t="n"/>
      <c r="CL62" s="421" t="inlineStr">
        <is>
          <t>16.12 - 22.12</t>
        </is>
      </c>
      <c r="CM62" s="857" t="n"/>
      <c r="CN62" s="421" t="inlineStr">
        <is>
          <t>23.12 - 29.12</t>
        </is>
      </c>
      <c r="CO62" s="857" t="n"/>
      <c r="CP62" s="421" t="inlineStr">
        <is>
          <t>30.12 - 31.12</t>
        </is>
      </c>
      <c r="CQ62" s="857" t="n"/>
    </row>
    <row r="63">
      <c r="A63" s="534" t="inlineStr">
        <is>
          <t>Cost per</t>
        </is>
      </c>
      <c r="B63" s="461" t="inlineStr">
        <is>
          <t>MQL</t>
        </is>
      </c>
      <c r="C63" s="461" t="inlineStr">
        <is>
          <t>SQL</t>
        </is>
      </c>
      <c r="D63" s="461" t="inlineStr">
        <is>
          <t>MQL</t>
        </is>
      </c>
      <c r="E63" s="461" t="inlineStr">
        <is>
          <t>SQL</t>
        </is>
      </c>
      <c r="F63" s="461" t="inlineStr">
        <is>
          <t>MQL</t>
        </is>
      </c>
      <c r="G63" s="461" t="inlineStr">
        <is>
          <t>SQL</t>
        </is>
      </c>
      <c r="H63" s="461" t="inlineStr">
        <is>
          <t>MQL</t>
        </is>
      </c>
      <c r="I63" s="461" t="inlineStr">
        <is>
          <t>SQL</t>
        </is>
      </c>
      <c r="J63" s="461" t="inlineStr">
        <is>
          <t>MQL</t>
        </is>
      </c>
      <c r="K63" s="461" t="inlineStr">
        <is>
          <t>SQL</t>
        </is>
      </c>
      <c r="L63" s="461" t="inlineStr">
        <is>
          <t>MQL</t>
        </is>
      </c>
      <c r="M63" s="461" t="inlineStr">
        <is>
          <t>SQL</t>
        </is>
      </c>
      <c r="N63" s="463" t="inlineStr">
        <is>
          <t>MQL</t>
        </is>
      </c>
      <c r="O63" s="463" t="inlineStr">
        <is>
          <t>SQL</t>
        </is>
      </c>
      <c r="P63" s="462" t="inlineStr">
        <is>
          <t>MQL</t>
        </is>
      </c>
      <c r="Q63" s="462" t="inlineStr">
        <is>
          <t>SQL</t>
        </is>
      </c>
      <c r="R63" s="463" t="inlineStr">
        <is>
          <t>MQL</t>
        </is>
      </c>
      <c r="S63" s="463" t="inlineStr">
        <is>
          <t>SQL</t>
        </is>
      </c>
      <c r="T63" s="463" t="inlineStr">
        <is>
          <t>MQL</t>
        </is>
      </c>
      <c r="U63" s="463" t="inlineStr">
        <is>
          <t>SQL</t>
        </is>
      </c>
      <c r="V63" s="463" t="inlineStr">
        <is>
          <t>MQL</t>
        </is>
      </c>
      <c r="W63" s="463" t="inlineStr">
        <is>
          <t>SQL</t>
        </is>
      </c>
      <c r="X63" s="463" t="inlineStr">
        <is>
          <t>MQL</t>
        </is>
      </c>
      <c r="Y63" s="463" t="inlineStr">
        <is>
          <t>SQL</t>
        </is>
      </c>
      <c r="Z63" s="463" t="inlineStr">
        <is>
          <t>MQL</t>
        </is>
      </c>
      <c r="AA63" s="463" t="inlineStr">
        <is>
          <t>SQL</t>
        </is>
      </c>
      <c r="AB63" s="463" t="inlineStr">
        <is>
          <t>MQL</t>
        </is>
      </c>
      <c r="AC63" s="463" t="inlineStr">
        <is>
          <t>SQL</t>
        </is>
      </c>
      <c r="AD63" s="462" t="inlineStr">
        <is>
          <t>MQL</t>
        </is>
      </c>
      <c r="AE63" s="462" t="inlineStr">
        <is>
          <t>SQL</t>
        </is>
      </c>
      <c r="AF63" s="463" t="inlineStr">
        <is>
          <t>MQL</t>
        </is>
      </c>
      <c r="AG63" s="463" t="inlineStr">
        <is>
          <t>SQL</t>
        </is>
      </c>
      <c r="AH63" s="463" t="inlineStr">
        <is>
          <t>MQL</t>
        </is>
      </c>
      <c r="AI63" s="463" t="inlineStr">
        <is>
          <t>SQL</t>
        </is>
      </c>
      <c r="AJ63" s="463" t="inlineStr">
        <is>
          <t>MQL</t>
        </is>
      </c>
      <c r="AK63" s="463" t="inlineStr">
        <is>
          <t>SQL</t>
        </is>
      </c>
      <c r="AL63" s="463" t="inlineStr">
        <is>
          <t>MQL</t>
        </is>
      </c>
      <c r="AM63" s="463" t="inlineStr">
        <is>
          <t>SQL</t>
        </is>
      </c>
      <c r="AN63" s="463" t="inlineStr">
        <is>
          <t>MQL</t>
        </is>
      </c>
      <c r="AO63" s="463" t="inlineStr">
        <is>
          <t>SQL</t>
        </is>
      </c>
      <c r="AP63" s="463" t="inlineStr">
        <is>
          <t>MQL</t>
        </is>
      </c>
      <c r="AQ63" s="463" t="inlineStr">
        <is>
          <t>SQL</t>
        </is>
      </c>
      <c r="AR63" s="462" t="inlineStr">
        <is>
          <t>MQL</t>
        </is>
      </c>
      <c r="AS63" s="462" t="inlineStr">
        <is>
          <t>SQL</t>
        </is>
      </c>
      <c r="AT63" s="463" t="inlineStr">
        <is>
          <t>MQL</t>
        </is>
      </c>
      <c r="AU63" s="463" t="inlineStr">
        <is>
          <t>SQL</t>
        </is>
      </c>
      <c r="AV63" s="463" t="inlineStr">
        <is>
          <t>MQL</t>
        </is>
      </c>
      <c r="AW63" s="463" t="inlineStr">
        <is>
          <t>SQL</t>
        </is>
      </c>
      <c r="AX63" s="463" t="inlineStr">
        <is>
          <t>MQL</t>
        </is>
      </c>
      <c r="AY63" s="463" t="inlineStr">
        <is>
          <t>SQL</t>
        </is>
      </c>
      <c r="AZ63" s="463" t="inlineStr">
        <is>
          <t>MQL</t>
        </is>
      </c>
      <c r="BA63" s="463" t="inlineStr">
        <is>
          <t>SQL</t>
        </is>
      </c>
      <c r="BB63" s="463" t="inlineStr">
        <is>
          <t>MQL</t>
        </is>
      </c>
      <c r="BC63" s="463" t="inlineStr">
        <is>
          <t>SQL</t>
        </is>
      </c>
      <c r="BD63" s="463" t="inlineStr">
        <is>
          <t>MQL</t>
        </is>
      </c>
      <c r="BE63" s="463" t="inlineStr">
        <is>
          <t>SQL</t>
        </is>
      </c>
      <c r="BF63" s="463" t="inlineStr">
        <is>
          <t>MQL</t>
        </is>
      </c>
      <c r="BG63" s="463" t="inlineStr">
        <is>
          <t>SQL</t>
        </is>
      </c>
      <c r="BH63" s="462" t="inlineStr">
        <is>
          <t>MQL</t>
        </is>
      </c>
      <c r="BI63" s="462" t="inlineStr">
        <is>
          <t>SQL</t>
        </is>
      </c>
      <c r="BJ63" s="463" t="inlineStr">
        <is>
          <t>MQL</t>
        </is>
      </c>
      <c r="BK63" s="463" t="inlineStr">
        <is>
          <t>SQL</t>
        </is>
      </c>
      <c r="BL63" s="463" t="inlineStr">
        <is>
          <t>MQL</t>
        </is>
      </c>
      <c r="BM63" s="463" t="inlineStr">
        <is>
          <t>SQL</t>
        </is>
      </c>
      <c r="BN63" s="463" t="inlineStr">
        <is>
          <t>MQL</t>
        </is>
      </c>
      <c r="BO63" s="463" t="inlineStr">
        <is>
          <t>SQL</t>
        </is>
      </c>
      <c r="BP63" s="463" t="inlineStr">
        <is>
          <t>MQL</t>
        </is>
      </c>
      <c r="BQ63" s="463" t="inlineStr">
        <is>
          <t>SQL</t>
        </is>
      </c>
      <c r="BR63" s="463" t="inlineStr">
        <is>
          <t>MQL</t>
        </is>
      </c>
      <c r="BS63" s="463" t="inlineStr">
        <is>
          <t>SQL</t>
        </is>
      </c>
      <c r="BT63" s="462" t="inlineStr">
        <is>
          <t>MQL</t>
        </is>
      </c>
      <c r="BU63" s="462" t="inlineStr">
        <is>
          <t>SQL</t>
        </is>
      </c>
      <c r="BV63" s="463" t="inlineStr">
        <is>
          <t>MQL</t>
        </is>
      </c>
      <c r="BW63" s="463" t="inlineStr">
        <is>
          <t>SQL</t>
        </is>
      </c>
      <c r="BX63" s="463" t="inlineStr">
        <is>
          <t>MQL</t>
        </is>
      </c>
      <c r="BY63" s="463" t="inlineStr">
        <is>
          <t>SQL</t>
        </is>
      </c>
      <c r="BZ63" s="463" t="inlineStr">
        <is>
          <t>MQL</t>
        </is>
      </c>
      <c r="CA63" s="463" t="inlineStr">
        <is>
          <t>SQL</t>
        </is>
      </c>
      <c r="CB63" s="463" t="inlineStr">
        <is>
          <t>MQL</t>
        </is>
      </c>
      <c r="CC63" s="62" t="inlineStr">
        <is>
          <t>SQL</t>
        </is>
      </c>
      <c r="CD63" s="61" t="inlineStr">
        <is>
          <t>MQL</t>
        </is>
      </c>
      <c r="CE63" s="62" t="inlineStr">
        <is>
          <t>SQL</t>
        </is>
      </c>
      <c r="CF63" s="63" t="inlineStr">
        <is>
          <t>MQL</t>
        </is>
      </c>
      <c r="CG63" s="360" t="inlineStr">
        <is>
          <t>SQL</t>
        </is>
      </c>
      <c r="CH63" s="65" t="inlineStr">
        <is>
          <t>MQL</t>
        </is>
      </c>
      <c r="CI63" s="66" t="inlineStr">
        <is>
          <t>SQL</t>
        </is>
      </c>
      <c r="CJ63" s="65" t="inlineStr">
        <is>
          <t>MQL</t>
        </is>
      </c>
      <c r="CK63" s="66" t="inlineStr">
        <is>
          <t>SQL</t>
        </is>
      </c>
      <c r="CL63" s="65" t="inlineStr">
        <is>
          <t>MQL</t>
        </is>
      </c>
      <c r="CM63" s="66" t="inlineStr">
        <is>
          <t>SQL</t>
        </is>
      </c>
      <c r="CN63" s="65" t="inlineStr">
        <is>
          <t>MQL</t>
        </is>
      </c>
      <c r="CO63" s="66" t="inlineStr">
        <is>
          <t>SQL</t>
        </is>
      </c>
      <c r="CP63" s="65" t="inlineStr">
        <is>
          <t>MQL</t>
        </is>
      </c>
      <c r="CQ63" s="66" t="inlineStr">
        <is>
          <t>SQL</t>
        </is>
      </c>
    </row>
    <row r="64">
      <c r="A64" s="535" t="inlineStr">
        <is>
          <t>Всего</t>
        </is>
      </c>
      <c r="B64" s="536">
        <f>IFERROR(B59/B5,0)</f>
        <v/>
      </c>
      <c r="C64" s="536">
        <f>IFERROR(B59/C5,0)</f>
        <v/>
      </c>
      <c r="D64" s="536">
        <f>IFERROR(D59/D5,0)</f>
        <v/>
      </c>
      <c r="E64" s="536">
        <f>IFERROR(D59/E5,0)</f>
        <v/>
      </c>
      <c r="F64" s="536">
        <f>IFERROR(F59/F5,0)</f>
        <v/>
      </c>
      <c r="G64" s="536">
        <f>IFERROR(F59/G5,0)</f>
        <v/>
      </c>
      <c r="H64" s="536">
        <f>IFERROR(H59/H5,0)</f>
        <v/>
      </c>
      <c r="I64" s="536">
        <f>IFERROR(H59/I5,0)</f>
        <v/>
      </c>
      <c r="J64" s="536">
        <f>IFERROR(J59/J5,0)</f>
        <v/>
      </c>
      <c r="K64" s="536">
        <f>IFERROR(J59/K5,0)</f>
        <v/>
      </c>
      <c r="L64" s="536">
        <f>IFERROR(L59/L5,0)</f>
        <v/>
      </c>
      <c r="M64" s="536">
        <f>IFERROR(L59/M5,0)</f>
        <v/>
      </c>
      <c r="N64" s="537">
        <f>IFERROR(N59/N5,0)</f>
        <v/>
      </c>
      <c r="O64" s="537">
        <f>IFERROR(N59/O5,0)</f>
        <v/>
      </c>
      <c r="P64" s="537">
        <f>IFERROR(P59/P5,0)</f>
        <v/>
      </c>
      <c r="Q64" s="537">
        <f>IFERROR(P59/Q5,0)</f>
        <v/>
      </c>
      <c r="R64" s="365" t="n"/>
      <c r="S64" s="367" t="n"/>
      <c r="T64" s="365" t="n"/>
      <c r="U64" s="367" t="n"/>
      <c r="V64" s="365" t="n"/>
      <c r="W64" s="367" t="n"/>
      <c r="X64" s="537">
        <f>IFERROR(X24/X5,0)</f>
        <v/>
      </c>
      <c r="Y64" s="537">
        <f>IFERROR(X24/Y5,0)</f>
        <v/>
      </c>
      <c r="Z64" s="365" t="n"/>
      <c r="AA64" s="367" t="n"/>
      <c r="AB64" s="537">
        <f>IFERROR(AB59/AB5,0)</f>
        <v/>
      </c>
      <c r="AC64" s="537">
        <f>IFERROR(AB59/AC5,0)</f>
        <v/>
      </c>
      <c r="AD64" s="537">
        <f>IFERROR(AD59/AD5,0)</f>
        <v/>
      </c>
      <c r="AE64" s="537">
        <f>IFERROR(AD59/AE5,0)</f>
        <v/>
      </c>
      <c r="AF64" s="367" t="n"/>
      <c r="AG64" s="367" t="n"/>
      <c r="AH64" s="367" t="n"/>
      <c r="AI64" s="367" t="n"/>
      <c r="AJ64" s="367" t="n"/>
      <c r="AK64" s="367" t="n"/>
      <c r="AL64" s="367" t="n"/>
      <c r="AM64" s="367" t="n"/>
      <c r="AN64" s="367" t="n"/>
      <c r="AO64" s="367" t="n"/>
      <c r="AP64" s="537">
        <f>IFERROR(AP59/AP5,0)</f>
        <v/>
      </c>
      <c r="AQ64" s="537">
        <f>IFERROR(AP59/AQ5,0)</f>
        <v/>
      </c>
      <c r="AR64" s="537">
        <f>IFERROR(AR59/AR5,0)</f>
        <v/>
      </c>
      <c r="AS64" s="537">
        <f>IFERROR(AR59/AS5,0)</f>
        <v/>
      </c>
      <c r="AT64" s="367" t="n"/>
      <c r="AU64" s="367" t="n"/>
      <c r="AV64" s="367" t="n"/>
      <c r="AW64" s="367" t="n"/>
      <c r="AX64" s="367" t="n"/>
      <c r="AY64" s="367" t="n"/>
      <c r="AZ64" s="367" t="n"/>
      <c r="BA64" s="367" t="n"/>
      <c r="BB64" s="367" t="n"/>
      <c r="BC64" s="367" t="n"/>
      <c r="BD64" s="367" t="n"/>
      <c r="BE64" s="367" t="n"/>
      <c r="BF64" s="537">
        <f>IFERROR(BF59/BF5,0)</f>
        <v/>
      </c>
      <c r="BG64" s="537">
        <f>IFERROR(BF59/BG5,0)</f>
        <v/>
      </c>
      <c r="BH64" s="537">
        <f>IFERROR(BH59/BH5,0)</f>
        <v/>
      </c>
      <c r="BI64" s="537">
        <f>IFERROR(BH59/BI5,0)</f>
        <v/>
      </c>
      <c r="BJ64" s="367" t="n"/>
      <c r="BK64" s="367" t="n"/>
      <c r="BL64" s="367" t="n"/>
      <c r="BM64" s="367" t="n"/>
      <c r="BN64" s="367" t="n"/>
      <c r="BO64" s="367" t="n"/>
      <c r="BP64" s="367" t="n"/>
      <c r="BQ64" s="367" t="n"/>
      <c r="BR64" s="537">
        <f>IFERROR(BR59/BR5,0)</f>
        <v/>
      </c>
      <c r="BS64" s="537">
        <f>IFERROR(BR59/BS5,0)</f>
        <v/>
      </c>
      <c r="BT64" s="537">
        <f>IFERROR(BT59/BT5,0)</f>
        <v/>
      </c>
      <c r="BU64" s="537">
        <f>IFERROR(BT59/BU5,0)</f>
        <v/>
      </c>
      <c r="BV64" s="367" t="n"/>
      <c r="BW64" s="367" t="n"/>
      <c r="BX64" s="367" t="n"/>
      <c r="BY64" s="367" t="n"/>
      <c r="BZ64" s="367" t="n"/>
      <c r="CA64" s="367" t="n"/>
      <c r="CB64" s="367" t="n"/>
      <c r="CC64" s="367" t="n"/>
      <c r="CD64" s="365">
        <f>IFERROR(CD59/CD5,0)</f>
        <v/>
      </c>
      <c r="CE64" s="366">
        <f>IFERROR(CD59/CE5,0)</f>
        <v/>
      </c>
      <c r="CF64" s="367">
        <f>IFERROR(CF59/CF5,0)</f>
        <v/>
      </c>
      <c r="CG64" s="367">
        <f>IFERROR(CF59/CG5,0)</f>
        <v/>
      </c>
      <c r="CH64" s="368" t="n"/>
      <c r="CI64" s="368" t="n"/>
      <c r="CJ64" s="368" t="n"/>
      <c r="CK64" s="368" t="n"/>
      <c r="CL64" s="368" t="n"/>
      <c r="CM64" s="368" t="n"/>
      <c r="CN64" s="368" t="n"/>
      <c r="CO64" s="368" t="n"/>
      <c r="CP64" s="368" t="n"/>
      <c r="CQ64" s="368" t="n"/>
    </row>
    <row r="65">
      <c r="A65" s="535" t="inlineStr">
        <is>
          <t>Без ФОТа</t>
        </is>
      </c>
      <c r="B65" s="536">
        <f>IFERROR(B58/B5,0)</f>
        <v/>
      </c>
      <c r="C65" s="536">
        <f>IFERROR(B23/C5,0)</f>
        <v/>
      </c>
      <c r="D65" s="536">
        <f>0</f>
        <v/>
      </c>
      <c r="E65" s="536">
        <f>IFERROR(D58/E5,0)</f>
        <v/>
      </c>
      <c r="F65" s="536">
        <f>0</f>
        <v/>
      </c>
      <c r="G65" s="536">
        <f>IFERROR(F58/G5,0)</f>
        <v/>
      </c>
      <c r="H65" s="536">
        <f>IFERROR(H58/H5,0)</f>
        <v/>
      </c>
      <c r="I65" s="536">
        <f>IFERROR(H58/I5,0)</f>
        <v/>
      </c>
      <c r="J65" s="536">
        <f>0</f>
        <v/>
      </c>
      <c r="K65" s="536">
        <f>IFERROR(J58/K5,0)</f>
        <v/>
      </c>
      <c r="L65" s="536">
        <f>IFERROR(L58/L5,0)</f>
        <v/>
      </c>
      <c r="M65" s="536">
        <f>IFERROR(L58/M5,0)</f>
        <v/>
      </c>
      <c r="N65" s="537">
        <f>0</f>
        <v/>
      </c>
      <c r="O65" s="537">
        <f>IFERROR(N58/O5,0)</f>
        <v/>
      </c>
      <c r="P65" s="537">
        <f>IFERROR(P58/P5,0)</f>
        <v/>
      </c>
      <c r="Q65" s="537">
        <f>IFERROR(P58/Q5,0)</f>
        <v/>
      </c>
      <c r="R65" s="365" t="n"/>
      <c r="S65" s="367" t="n"/>
      <c r="T65" s="365" t="n"/>
      <c r="U65" s="367" t="n"/>
      <c r="V65" s="365" t="n"/>
      <c r="W65" s="367" t="n"/>
      <c r="X65" s="365" t="n"/>
      <c r="Y65" s="367" t="n"/>
      <c r="Z65" s="365" t="n"/>
      <c r="AA65" s="367" t="n"/>
      <c r="AB65" s="537">
        <f>0</f>
        <v/>
      </c>
      <c r="AC65" s="537">
        <f>IFERROR(AB58/AC5,0)</f>
        <v/>
      </c>
      <c r="AD65" s="537">
        <f>IFERROR(AD58/AD5,0)</f>
        <v/>
      </c>
      <c r="AE65" s="537">
        <f>IFERROR(AD58/AE5,0)</f>
        <v/>
      </c>
      <c r="AF65" s="367" t="n"/>
      <c r="AG65" s="367" t="n"/>
      <c r="AH65" s="367" t="n"/>
      <c r="AI65" s="367" t="n"/>
      <c r="AJ65" s="367" t="n"/>
      <c r="AK65" s="367" t="n"/>
      <c r="AL65" s="367" t="n"/>
      <c r="AM65" s="367" t="n"/>
      <c r="AN65" s="367" t="n"/>
      <c r="AO65" s="367" t="n"/>
      <c r="AP65" s="537">
        <f>0</f>
        <v/>
      </c>
      <c r="AQ65" s="537">
        <f>IFERROR(AP58/AQ5,0)</f>
        <v/>
      </c>
      <c r="AR65" s="537">
        <f>0</f>
        <v/>
      </c>
      <c r="AS65" s="537">
        <f>IFERROR(AR58/AS5,0)</f>
        <v/>
      </c>
      <c r="AT65" s="367" t="n"/>
      <c r="AU65" s="367" t="n"/>
      <c r="AV65" s="367" t="n"/>
      <c r="AW65" s="367" t="n"/>
      <c r="AX65" s="367" t="n"/>
      <c r="AY65" s="367" t="n"/>
      <c r="AZ65" s="367" t="n"/>
      <c r="BA65" s="367" t="n"/>
      <c r="BB65" s="367" t="n"/>
      <c r="BC65" s="367" t="n"/>
      <c r="BD65" s="367" t="n"/>
      <c r="BE65" s="367" t="n"/>
      <c r="BF65" s="537">
        <f>0</f>
        <v/>
      </c>
      <c r="BG65" s="537">
        <f>IFERROR(BF58/BG5,0)</f>
        <v/>
      </c>
      <c r="BH65" s="537">
        <f>0</f>
        <v/>
      </c>
      <c r="BI65" s="537">
        <f>IFERROR(BH58/BI5,0)</f>
        <v/>
      </c>
      <c r="BJ65" s="367" t="n"/>
      <c r="BK65" s="367" t="n"/>
      <c r="BL65" s="367" t="n"/>
      <c r="BM65" s="367" t="n"/>
      <c r="BN65" s="367" t="n"/>
      <c r="BO65" s="367" t="n"/>
      <c r="BP65" s="367" t="n"/>
      <c r="BQ65" s="367" t="n"/>
      <c r="BR65" s="537">
        <f>0</f>
        <v/>
      </c>
      <c r="BS65" s="537">
        <f>IFERROR(BR58/BS5,0)</f>
        <v/>
      </c>
      <c r="BT65" s="537">
        <f>0</f>
        <v/>
      </c>
      <c r="BU65" s="537">
        <f>IFERROR(BT58/BU5,0)</f>
        <v/>
      </c>
      <c r="BV65" s="367" t="n"/>
      <c r="BW65" s="367" t="n"/>
      <c r="BX65" s="367" t="n"/>
      <c r="BY65" s="367" t="n"/>
      <c r="BZ65" s="367" t="n"/>
      <c r="CA65" s="367" t="n"/>
      <c r="CB65" s="367" t="n"/>
      <c r="CC65" s="367" t="n"/>
      <c r="CD65" s="365">
        <f>0</f>
        <v/>
      </c>
      <c r="CE65" s="367">
        <f>IFERROR(CD58/CE5,0)</f>
        <v/>
      </c>
      <c r="CF65" s="365">
        <f>0</f>
        <v/>
      </c>
      <c r="CG65" s="367">
        <f>IFERROR(CF58/CG5,0)</f>
        <v/>
      </c>
      <c r="CH65" s="368" t="n"/>
      <c r="CI65" s="368" t="n"/>
      <c r="CJ65" s="368" t="n"/>
      <c r="CK65" s="368" t="n"/>
      <c r="CL65" s="368" t="n"/>
      <c r="CM65" s="368" t="n"/>
      <c r="CN65" s="368" t="n"/>
      <c r="CO65" s="368" t="n"/>
      <c r="CP65" s="368" t="n"/>
      <c r="CQ65" s="368" t="n"/>
    </row>
    <row r="66">
      <c r="A66" s="538" t="inlineStr">
        <is>
          <t>CPL платное продвижение</t>
        </is>
      </c>
      <c r="B66" s="539">
        <f>IFERROR(B23/B5,0)</f>
        <v/>
      </c>
      <c r="C66" s="371" t="n"/>
      <c r="D66" s="539">
        <f>IFERROR(D23/D5,0)</f>
        <v/>
      </c>
      <c r="E66" s="539">
        <f>IFERROR(D23/E5,0)</f>
        <v/>
      </c>
      <c r="F66" s="539">
        <f>0</f>
        <v/>
      </c>
      <c r="G66" s="539">
        <f>0</f>
        <v/>
      </c>
      <c r="H66" s="539">
        <f>0</f>
        <v/>
      </c>
      <c r="I66" s="539">
        <f>0</f>
        <v/>
      </c>
      <c r="J66" s="539">
        <f>0</f>
        <v/>
      </c>
      <c r="K66" s="539">
        <f>0</f>
        <v/>
      </c>
      <c r="L66" s="539">
        <f>0</f>
        <v/>
      </c>
      <c r="M66" s="539">
        <f>0</f>
        <v/>
      </c>
      <c r="N66" s="539">
        <f>0</f>
        <v/>
      </c>
      <c r="O66" s="539">
        <f>0</f>
        <v/>
      </c>
      <c r="P66" s="539">
        <f>IFERROR(P23/P5,0)</f>
        <v/>
      </c>
      <c r="Q66" s="539">
        <f>IFERROR(P23/Q5,0)</f>
        <v/>
      </c>
      <c r="R66" s="371" t="n"/>
      <c r="S66" s="371" t="n"/>
      <c r="T66" s="372" t="n"/>
      <c r="U66" s="371" t="n"/>
      <c r="V66" s="372" t="n"/>
      <c r="W66" s="371" t="n"/>
      <c r="X66" s="372" t="n"/>
      <c r="Y66" s="371" t="n"/>
      <c r="Z66" s="372" t="n"/>
      <c r="AA66" s="373" t="n"/>
      <c r="AB66" s="539">
        <f>0</f>
        <v/>
      </c>
      <c r="AC66" s="539">
        <f>0</f>
        <v/>
      </c>
      <c r="AD66" s="539">
        <f>IFERROR(AD23/AD5,0)</f>
        <v/>
      </c>
      <c r="AE66" s="539">
        <f>IFERROR(AD23/AE5,0)</f>
        <v/>
      </c>
      <c r="AF66" s="371" t="n"/>
      <c r="AG66" s="371" t="n"/>
      <c r="AH66" s="371" t="n"/>
      <c r="AI66" s="371" t="n"/>
      <c r="AJ66" s="371" t="n"/>
      <c r="AK66" s="371" t="n"/>
      <c r="AL66" s="371" t="n"/>
      <c r="AM66" s="371" t="n"/>
      <c r="AN66" s="371" t="n"/>
      <c r="AO66" s="371" t="n"/>
      <c r="AP66" s="539">
        <f>0</f>
        <v/>
      </c>
      <c r="AQ66" s="539">
        <f>0</f>
        <v/>
      </c>
      <c r="AR66" s="539">
        <f>0</f>
        <v/>
      </c>
      <c r="AS66" s="539">
        <f>0</f>
        <v/>
      </c>
      <c r="AT66" s="371" t="n"/>
      <c r="AU66" s="371" t="n"/>
      <c r="AV66" s="371" t="n"/>
      <c r="AW66" s="371" t="n"/>
      <c r="AX66" s="371" t="n"/>
      <c r="AY66" s="371" t="n"/>
      <c r="AZ66" s="371" t="n"/>
      <c r="BA66" s="371" t="n"/>
      <c r="BB66" s="371" t="n"/>
      <c r="BC66" s="371" t="n"/>
      <c r="BD66" s="371" t="n"/>
      <c r="BE66" s="371" t="n"/>
      <c r="BF66" s="539">
        <f>0</f>
        <v/>
      </c>
      <c r="BG66" s="539">
        <f>0</f>
        <v/>
      </c>
      <c r="BH66" s="539">
        <f>0</f>
        <v/>
      </c>
      <c r="BI66" s="539">
        <f>0</f>
        <v/>
      </c>
      <c r="BJ66" s="371" t="n"/>
      <c r="BK66" s="371" t="n"/>
      <c r="BL66" s="371" t="n"/>
      <c r="BM66" s="371" t="n"/>
      <c r="BN66" s="371" t="n"/>
      <c r="BO66" s="371" t="n"/>
      <c r="BP66" s="371" t="n"/>
      <c r="BQ66" s="371" t="n"/>
      <c r="BR66" s="539">
        <f>0</f>
        <v/>
      </c>
      <c r="BS66" s="539">
        <f>0</f>
        <v/>
      </c>
      <c r="BT66" s="539">
        <f>0</f>
        <v/>
      </c>
      <c r="BU66" s="539">
        <f>0</f>
        <v/>
      </c>
      <c r="BV66" s="371" t="n"/>
      <c r="BW66" s="371" t="n"/>
      <c r="BX66" s="371" t="n"/>
      <c r="BY66" s="371" t="n"/>
      <c r="BZ66" s="371" t="n"/>
      <c r="CA66" s="371" t="n"/>
      <c r="CB66" s="371" t="n"/>
      <c r="CC66" s="371" t="n"/>
      <c r="CD66" s="371">
        <f>0</f>
        <v/>
      </c>
      <c r="CE66" s="371">
        <f>0</f>
        <v/>
      </c>
      <c r="CF66" s="372">
        <f>0</f>
        <v/>
      </c>
      <c r="CG66" s="373">
        <f>0</f>
        <v/>
      </c>
      <c r="CH66" s="376" t="n"/>
      <c r="CI66" s="376" t="n"/>
      <c r="CJ66" s="376" t="n"/>
      <c r="CK66" s="376" t="n"/>
      <c r="CL66" s="376" t="n"/>
      <c r="CM66" s="376" t="n"/>
      <c r="CN66" s="376" t="n"/>
      <c r="CO66" s="376" t="n"/>
      <c r="CP66" s="376" t="n"/>
      <c r="CQ66" s="377" t="n"/>
    </row>
    <row r="67">
      <c r="A67" s="540" t="inlineStr">
        <is>
          <t>SEO</t>
        </is>
      </c>
      <c r="B67" s="521">
        <f>IFERROR(B33/B7,0)</f>
        <v/>
      </c>
      <c r="C67" s="521">
        <f>IFERROR(B33/C7,0)</f>
        <v/>
      </c>
      <c r="D67" s="521">
        <f>IFERROR(D33/D7,0)</f>
        <v/>
      </c>
      <c r="E67" s="521">
        <f>IFERROR(D33/E7,0)</f>
        <v/>
      </c>
      <c r="F67" s="521">
        <f>IFERROR(F33/F7,0)</f>
        <v/>
      </c>
      <c r="G67" s="521">
        <f>IFERROR(F33/G7,0)</f>
        <v/>
      </c>
      <c r="H67" s="521">
        <f>IFERROR(H33/H7,0)</f>
        <v/>
      </c>
      <c r="I67" s="521">
        <f>IFERROR(H33/I7,0)</f>
        <v/>
      </c>
      <c r="J67" s="521">
        <f>IFERROR(J33/J7,0)</f>
        <v/>
      </c>
      <c r="K67" s="521">
        <f>IFERROR(J33/K7,0)</f>
        <v/>
      </c>
      <c r="L67" s="521">
        <f>IFERROR(L33/L7,0)</f>
        <v/>
      </c>
      <c r="M67" s="521">
        <f>IFERROR(L33/M7,0)</f>
        <v/>
      </c>
      <c r="N67" s="521">
        <f>0</f>
        <v/>
      </c>
      <c r="O67" s="380" t="n"/>
      <c r="P67" s="379" t="n"/>
      <c r="Q67" s="380" t="n"/>
      <c r="R67" s="379" t="n"/>
      <c r="S67" s="379" t="n"/>
      <c r="T67" s="257" t="n"/>
      <c r="U67" s="379" t="n"/>
      <c r="V67" s="257" t="n"/>
      <c r="W67" s="379" t="n"/>
      <c r="X67" s="257" t="n"/>
      <c r="Y67" s="379" t="n"/>
      <c r="Z67" s="257" t="n"/>
      <c r="AA67" s="380" t="n"/>
      <c r="AB67" s="379" t="n"/>
      <c r="AC67" s="380" t="n"/>
      <c r="AD67" s="379" t="n"/>
      <c r="AE67" s="521">
        <f>0</f>
        <v/>
      </c>
      <c r="AF67" s="379" t="n"/>
      <c r="AG67" s="379" t="n"/>
      <c r="AH67" s="379" t="n"/>
      <c r="AI67" s="379" t="n"/>
      <c r="AJ67" s="379" t="n"/>
      <c r="AK67" s="379" t="n"/>
      <c r="AL67" s="379" t="n"/>
      <c r="AM67" s="379" t="n"/>
      <c r="AN67" s="379" t="n"/>
      <c r="AO67" s="379" t="n"/>
      <c r="AP67" s="521">
        <f>0</f>
        <v/>
      </c>
      <c r="AQ67" s="380" t="n"/>
      <c r="AR67" s="379" t="n"/>
      <c r="AS67" s="521">
        <f>0</f>
        <v/>
      </c>
      <c r="AT67" s="379" t="n"/>
      <c r="AU67" s="379" t="n"/>
      <c r="AV67" s="379" t="n"/>
      <c r="AW67" s="379" t="n"/>
      <c r="AX67" s="379" t="n"/>
      <c r="AY67" s="379" t="n"/>
      <c r="AZ67" s="379" t="n"/>
      <c r="BA67" s="379" t="n"/>
      <c r="BB67" s="379" t="n"/>
      <c r="BC67" s="379" t="n"/>
      <c r="BD67" s="379" t="n"/>
      <c r="BE67" s="379" t="n"/>
      <c r="BF67" s="521">
        <f>0</f>
        <v/>
      </c>
      <c r="BG67" s="380" t="n"/>
      <c r="BH67" s="379" t="n"/>
      <c r="BI67" s="521" t="inlineStr">
        <is>
          <t>#DIV/0!</t>
        </is>
      </c>
      <c r="BJ67" s="379" t="n"/>
      <c r="BK67" s="379" t="n"/>
      <c r="BL67" s="379" t="n"/>
      <c r="BM67" s="379" t="n"/>
      <c r="BN67" s="379" t="n"/>
      <c r="BO67" s="379" t="n"/>
      <c r="BP67" s="379" t="n"/>
      <c r="BQ67" s="379" t="n"/>
      <c r="BR67" s="521">
        <f>0</f>
        <v/>
      </c>
      <c r="BS67" s="380" t="n"/>
      <c r="BT67" s="379" t="n"/>
      <c r="BU67" s="521">
        <f>0</f>
        <v/>
      </c>
      <c r="BV67" s="379" t="n"/>
      <c r="BW67" s="379" t="n"/>
      <c r="BX67" s="379" t="n"/>
      <c r="BY67" s="379" t="n"/>
      <c r="BZ67" s="379" t="n"/>
      <c r="CA67" s="379" t="n"/>
      <c r="CB67" s="379" t="n"/>
      <c r="CC67" s="379" t="n"/>
      <c r="CD67" s="257">
        <f>0</f>
        <v/>
      </c>
      <c r="CE67" s="380" t="n"/>
      <c r="CF67" s="379" t="n"/>
      <c r="CG67" s="380" t="n"/>
      <c r="CH67" s="381" t="n"/>
      <c r="CI67" s="381" t="n"/>
      <c r="CJ67" s="381" t="n"/>
      <c r="CK67" s="381" t="n"/>
      <c r="CL67" s="381" t="n"/>
      <c r="CM67" s="381" t="n"/>
      <c r="CN67" s="381" t="n"/>
      <c r="CO67" s="381" t="n"/>
      <c r="CP67" s="381" t="n"/>
      <c r="CQ67" s="382" t="n"/>
    </row>
    <row r="68">
      <c r="A68" s="540" t="inlineStr">
        <is>
          <t>Яндекс.Директ</t>
        </is>
      </c>
      <c r="B68" s="521">
        <f>IFERROR(B26/B8,0)</f>
        <v/>
      </c>
      <c r="C68" s="521">
        <f>IFERROR(B26/C8,0)</f>
        <v/>
      </c>
      <c r="D68" s="521">
        <f>IFERROR(D26/D8,0)</f>
        <v/>
      </c>
      <c r="E68" s="521">
        <f>IFERROR(D26/E8,0)</f>
        <v/>
      </c>
      <c r="F68" s="521">
        <f>IFERROR(F26/F8,0)</f>
        <v/>
      </c>
      <c r="G68" s="521">
        <f>IFERROR(F26/G8,0)</f>
        <v/>
      </c>
      <c r="H68" s="521">
        <f>IFERROR(H26/H8,0)</f>
        <v/>
      </c>
      <c r="I68" s="521">
        <f>IFERROR(H26/I8,0)</f>
        <v/>
      </c>
      <c r="J68" s="521">
        <f>IFERROR(J26/J8,0)</f>
        <v/>
      </c>
      <c r="K68" s="521">
        <f>IFERROR(J26/K8,0)</f>
        <v/>
      </c>
      <c r="L68" s="521">
        <f>IFERROR(L26/L8,0)</f>
        <v/>
      </c>
      <c r="M68" s="521">
        <f>IFERROR(L26/M8,0)</f>
        <v/>
      </c>
      <c r="N68" s="521">
        <f>0</f>
        <v/>
      </c>
      <c r="O68" s="380" t="n"/>
      <c r="P68" s="379" t="n"/>
      <c r="Q68" s="380" t="n"/>
      <c r="R68" s="379" t="n"/>
      <c r="S68" s="379" t="n"/>
      <c r="T68" s="257" t="n"/>
      <c r="U68" s="379" t="n"/>
      <c r="V68" s="257" t="n"/>
      <c r="W68" s="379" t="n"/>
      <c r="X68" s="257" t="n"/>
      <c r="Y68" s="379" t="n"/>
      <c r="Z68" s="257" t="n"/>
      <c r="AA68" s="380" t="n"/>
      <c r="AB68" s="379" t="n"/>
      <c r="AC68" s="380" t="n"/>
      <c r="AD68" s="379" t="n"/>
      <c r="AE68" s="521" t="n">
        <v>0</v>
      </c>
      <c r="AF68" s="379" t="n"/>
      <c r="AG68" s="379" t="n"/>
      <c r="AH68" s="379" t="n"/>
      <c r="AI68" s="379" t="n"/>
      <c r="AJ68" s="379" t="n"/>
      <c r="AK68" s="379" t="n"/>
      <c r="AL68" s="379" t="n"/>
      <c r="AM68" s="379" t="n"/>
      <c r="AN68" s="379" t="n"/>
      <c r="AO68" s="379" t="n"/>
      <c r="AP68" s="521">
        <f>0</f>
        <v/>
      </c>
      <c r="AQ68" s="380" t="n"/>
      <c r="AR68" s="379" t="n"/>
      <c r="AS68" s="521" t="n">
        <v>0</v>
      </c>
      <c r="AT68" s="379" t="n"/>
      <c r="AU68" s="379" t="n"/>
      <c r="AV68" s="379" t="n"/>
      <c r="AW68" s="379" t="n"/>
      <c r="AX68" s="379" t="n"/>
      <c r="AY68" s="379" t="n"/>
      <c r="AZ68" s="379" t="n"/>
      <c r="BA68" s="379" t="n"/>
      <c r="BB68" s="379" t="n"/>
      <c r="BC68" s="379" t="n"/>
      <c r="BD68" s="379" t="n"/>
      <c r="BE68" s="379" t="n"/>
      <c r="BF68" s="521">
        <f>0</f>
        <v/>
      </c>
      <c r="BG68" s="380" t="n"/>
      <c r="BH68" s="379" t="n"/>
      <c r="BI68" s="521" t="n">
        <v>0</v>
      </c>
      <c r="BJ68" s="379" t="n"/>
      <c r="BK68" s="379" t="n"/>
      <c r="BL68" s="379" t="n"/>
      <c r="BM68" s="379" t="n"/>
      <c r="BN68" s="379" t="n"/>
      <c r="BO68" s="379" t="n"/>
      <c r="BP68" s="379" t="n"/>
      <c r="BQ68" s="379" t="n"/>
      <c r="BR68" s="521">
        <f>0</f>
        <v/>
      </c>
      <c r="BS68" s="380" t="n"/>
      <c r="BT68" s="379" t="n"/>
      <c r="BU68" s="521" t="n">
        <v>0</v>
      </c>
      <c r="BV68" s="379" t="n"/>
      <c r="BW68" s="379" t="n"/>
      <c r="BX68" s="379" t="n"/>
      <c r="BY68" s="379" t="n"/>
      <c r="BZ68" s="379" t="n"/>
      <c r="CA68" s="379" t="n"/>
      <c r="CB68" s="379" t="n"/>
      <c r="CC68" s="379" t="n"/>
      <c r="CD68" s="257">
        <f>0</f>
        <v/>
      </c>
      <c r="CE68" s="380" t="n"/>
      <c r="CF68" s="379" t="n"/>
      <c r="CG68" s="380" t="n"/>
      <c r="CH68" s="381" t="n"/>
      <c r="CI68" s="381" t="n"/>
      <c r="CJ68" s="381" t="n"/>
      <c r="CK68" s="381" t="n"/>
      <c r="CL68" s="381" t="n"/>
      <c r="CM68" s="381" t="n"/>
      <c r="CN68" s="381" t="n"/>
      <c r="CO68" s="381" t="n"/>
      <c r="CP68" s="381" t="n"/>
      <c r="CQ68" s="382" t="n"/>
    </row>
    <row r="69">
      <c r="A69" s="540" t="inlineStr">
        <is>
          <t xml:space="preserve">VK ADS </t>
        </is>
      </c>
      <c r="B69" s="521">
        <f>0</f>
        <v/>
      </c>
      <c r="C69" s="521">
        <f>0</f>
        <v/>
      </c>
      <c r="D69" s="521">
        <f>0</f>
        <v/>
      </c>
      <c r="E69" s="521">
        <f>0</f>
        <v/>
      </c>
      <c r="F69" s="521">
        <f>0</f>
        <v/>
      </c>
      <c r="G69" s="521">
        <f>0</f>
        <v/>
      </c>
      <c r="H69" s="521">
        <f>0</f>
        <v/>
      </c>
      <c r="I69" s="521">
        <f>0</f>
        <v/>
      </c>
      <c r="J69" s="521">
        <f>0</f>
        <v/>
      </c>
      <c r="K69" s="521">
        <f>0</f>
        <v/>
      </c>
      <c r="L69" s="521">
        <f>0</f>
        <v/>
      </c>
      <c r="M69" s="521">
        <f>0</f>
        <v/>
      </c>
      <c r="N69" s="521">
        <f>IFERROR(N34/N12,0)</f>
        <v/>
      </c>
      <c r="O69" s="380" t="n"/>
      <c r="P69" s="379" t="n"/>
      <c r="Q69" s="380" t="n"/>
      <c r="R69" s="379" t="n"/>
      <c r="S69" s="379" t="n"/>
      <c r="T69" s="257" t="n"/>
      <c r="U69" s="379" t="n"/>
      <c r="V69" s="257" t="n"/>
      <c r="W69" s="379" t="n"/>
      <c r="X69" s="257" t="n"/>
      <c r="Y69" s="379" t="n"/>
      <c r="Z69" s="257" t="n"/>
      <c r="AA69" s="380" t="n"/>
      <c r="AB69" s="379" t="n"/>
      <c r="AC69" s="380" t="n"/>
      <c r="AD69" s="379" t="n"/>
      <c r="AE69" s="521" t="n">
        <v>0</v>
      </c>
      <c r="AF69" s="379" t="n"/>
      <c r="AG69" s="379" t="n"/>
      <c r="AH69" s="379" t="n"/>
      <c r="AI69" s="379" t="n"/>
      <c r="AJ69" s="379" t="n"/>
      <c r="AK69" s="379" t="n"/>
      <c r="AL69" s="379" t="n"/>
      <c r="AM69" s="379" t="n"/>
      <c r="AN69" s="379" t="n"/>
      <c r="AO69" s="379" t="n"/>
      <c r="AP69" s="521">
        <f>IFERROR(AP34/AP12,0)</f>
        <v/>
      </c>
      <c r="AQ69" s="380" t="n"/>
      <c r="AR69" s="379" t="n"/>
      <c r="AS69" s="521">
        <f>0</f>
        <v/>
      </c>
      <c r="AT69" s="379" t="n"/>
      <c r="AU69" s="379" t="n"/>
      <c r="AV69" s="379" t="n"/>
      <c r="AW69" s="379" t="n"/>
      <c r="AX69" s="379" t="n"/>
      <c r="AY69" s="379" t="n"/>
      <c r="AZ69" s="379" t="n"/>
      <c r="BA69" s="379" t="n"/>
      <c r="BB69" s="379" t="n"/>
      <c r="BC69" s="379" t="n"/>
      <c r="BD69" s="379" t="n"/>
      <c r="BE69" s="379" t="n"/>
      <c r="BF69" s="521">
        <f>IFERROR(BF34/BF12,0)</f>
        <v/>
      </c>
      <c r="BG69" s="380" t="n"/>
      <c r="BH69" s="379" t="n"/>
      <c r="BI69" s="521">
        <f>IFERROR(BH34/BI16,0)</f>
        <v/>
      </c>
      <c r="BJ69" s="379" t="n"/>
      <c r="BK69" s="379" t="n"/>
      <c r="BL69" s="379" t="n"/>
      <c r="BM69" s="379" t="n"/>
      <c r="BN69" s="379" t="n"/>
      <c r="BO69" s="379" t="n"/>
      <c r="BP69" s="379" t="n"/>
      <c r="BQ69" s="379" t="n"/>
      <c r="BR69" s="521">
        <f>IFERROR(BR34/BR12,0)</f>
        <v/>
      </c>
      <c r="BS69" s="380" t="n"/>
      <c r="BT69" s="379" t="n"/>
      <c r="BU69" s="521">
        <f>IFERROR(BT34/BU16,0)</f>
        <v/>
      </c>
      <c r="BV69" s="379" t="n"/>
      <c r="BW69" s="379" t="n"/>
      <c r="BX69" s="379" t="n"/>
      <c r="BY69" s="379" t="n"/>
      <c r="BZ69" s="379" t="n"/>
      <c r="CA69" s="379" t="n"/>
      <c r="CB69" s="379" t="n"/>
      <c r="CC69" s="379" t="n"/>
      <c r="CD69" s="257">
        <f>IFERROR(CD34/CD12,0)</f>
        <v/>
      </c>
      <c r="CE69" s="380" t="n"/>
      <c r="CF69" s="379" t="n"/>
      <c r="CG69" s="380" t="n"/>
      <c r="CH69" s="381" t="n"/>
      <c r="CI69" s="381" t="n"/>
      <c r="CJ69" s="381" t="n"/>
      <c r="CK69" s="381" t="n"/>
      <c r="CL69" s="381" t="n"/>
      <c r="CM69" s="381" t="n"/>
      <c r="CN69" s="381" t="n"/>
      <c r="CO69" s="381" t="n"/>
      <c r="CP69" s="381" t="n"/>
      <c r="CQ69" s="382" t="n"/>
    </row>
    <row r="70">
      <c r="A70" s="540" t="inlineStr">
        <is>
          <t>Рассылки по холодной базе</t>
        </is>
      </c>
      <c r="B70" s="521">
        <f>0</f>
        <v/>
      </c>
      <c r="C70" s="521">
        <f>0</f>
        <v/>
      </c>
      <c r="D70" s="521">
        <f>0</f>
        <v/>
      </c>
      <c r="E70" s="521">
        <f>0</f>
        <v/>
      </c>
      <c r="F70" s="521">
        <f>0</f>
        <v/>
      </c>
      <c r="G70" s="521">
        <f>0</f>
        <v/>
      </c>
      <c r="H70" s="521">
        <f>0</f>
        <v/>
      </c>
      <c r="I70" s="521">
        <f>0</f>
        <v/>
      </c>
      <c r="J70" s="521">
        <f>0</f>
        <v/>
      </c>
      <c r="K70" s="521">
        <f>0</f>
        <v/>
      </c>
      <c r="L70" s="521">
        <f>0</f>
        <v/>
      </c>
      <c r="M70" s="521">
        <f>0</f>
        <v/>
      </c>
      <c r="N70" s="521">
        <f>0</f>
        <v/>
      </c>
      <c r="O70" s="380" t="n"/>
      <c r="P70" s="379" t="n"/>
      <c r="Q70" s="380" t="n"/>
      <c r="R70" s="379" t="n"/>
      <c r="S70" s="379" t="n"/>
      <c r="T70" s="257" t="n"/>
      <c r="U70" s="379" t="n"/>
      <c r="V70" s="257" t="n"/>
      <c r="W70" s="379" t="n"/>
      <c r="X70" s="257" t="n"/>
      <c r="Y70" s="379" t="n"/>
      <c r="Z70" s="257" t="n"/>
      <c r="AA70" s="380" t="n"/>
      <c r="AB70" s="379" t="n"/>
      <c r="AC70" s="380" t="n"/>
      <c r="AD70" s="379" t="n"/>
      <c r="AE70" s="521" t="n">
        <v>0</v>
      </c>
      <c r="AF70" s="379" t="n"/>
      <c r="AG70" s="379" t="n"/>
      <c r="AH70" s="379" t="n"/>
      <c r="AI70" s="379" t="n"/>
      <c r="AJ70" s="379" t="n"/>
      <c r="AK70" s="379" t="n"/>
      <c r="AL70" s="379" t="n"/>
      <c r="AM70" s="379" t="n"/>
      <c r="AN70" s="379" t="n"/>
      <c r="AO70" s="379" t="n"/>
      <c r="AP70" s="521">
        <f>0</f>
        <v/>
      </c>
      <c r="AQ70" s="380" t="n"/>
      <c r="AR70" s="379" t="n"/>
      <c r="AS70" s="521" t="n">
        <v>0</v>
      </c>
      <c r="AT70" s="379" t="n"/>
      <c r="AU70" s="379" t="n"/>
      <c r="AV70" s="379" t="n"/>
      <c r="AW70" s="379" t="n"/>
      <c r="AX70" s="379" t="n"/>
      <c r="AY70" s="379" t="n"/>
      <c r="AZ70" s="379" t="n"/>
      <c r="BA70" s="379" t="n"/>
      <c r="BB70" s="379" t="n"/>
      <c r="BC70" s="379" t="n"/>
      <c r="BD70" s="379" t="n"/>
      <c r="BE70" s="379" t="n"/>
      <c r="BF70" s="521">
        <f>0</f>
        <v/>
      </c>
      <c r="BG70" s="380" t="n"/>
      <c r="BH70" s="379" t="n"/>
      <c r="BI70" s="521" t="n">
        <v>0</v>
      </c>
      <c r="BJ70" s="379" t="n"/>
      <c r="BK70" s="379" t="n"/>
      <c r="BL70" s="379" t="n"/>
      <c r="BM70" s="379" t="n"/>
      <c r="BN70" s="379" t="n"/>
      <c r="BO70" s="379" t="n"/>
      <c r="BP70" s="379" t="n"/>
      <c r="BQ70" s="379" t="n"/>
      <c r="BR70" s="521">
        <f>0</f>
        <v/>
      </c>
      <c r="BS70" s="380" t="n"/>
      <c r="BT70" s="379" t="n"/>
      <c r="BU70" s="521" t="n">
        <v>0</v>
      </c>
      <c r="BV70" s="379" t="n"/>
      <c r="BW70" s="379" t="n"/>
      <c r="BX70" s="379" t="n"/>
      <c r="BY70" s="379" t="n"/>
      <c r="BZ70" s="379" t="n"/>
      <c r="CA70" s="379" t="n"/>
      <c r="CB70" s="379" t="n"/>
      <c r="CC70" s="379" t="n"/>
      <c r="CD70" s="257">
        <f>0</f>
        <v/>
      </c>
      <c r="CE70" s="380" t="n"/>
      <c r="CF70" s="379" t="n"/>
      <c r="CG70" s="380" t="n"/>
      <c r="CH70" s="381" t="n"/>
      <c r="CI70" s="381" t="n"/>
      <c r="CJ70" s="381" t="n"/>
      <c r="CK70" s="381" t="n"/>
      <c r="CL70" s="381" t="n"/>
      <c r="CM70" s="381" t="n"/>
      <c r="CN70" s="381" t="n"/>
      <c r="CO70" s="381" t="n"/>
      <c r="CP70" s="381" t="n"/>
      <c r="CQ70" s="382" t="n"/>
    </row>
    <row r="71">
      <c r="A71" s="453" t="n"/>
      <c r="B71" s="104" t="n"/>
      <c r="C71" s="104" t="n"/>
      <c r="D71" s="104" t="n"/>
      <c r="E71" s="104" t="n"/>
      <c r="F71" s="104" t="n"/>
      <c r="G71" s="104" t="n"/>
      <c r="H71" s="104" t="n"/>
      <c r="I71" s="104" t="n"/>
      <c r="J71" s="104" t="n"/>
      <c r="K71" s="104" t="n"/>
      <c r="L71" s="104" t="n"/>
      <c r="M71" s="104" t="n"/>
      <c r="N71" s="104" t="n"/>
      <c r="O71" s="104" t="n"/>
      <c r="P71" s="104" t="n"/>
      <c r="Q71" s="104" t="n"/>
      <c r="R71" s="104" t="n"/>
      <c r="S71" s="104" t="n"/>
      <c r="T71" s="104" t="n"/>
      <c r="U71" s="104" t="n"/>
      <c r="V71" s="104" t="n"/>
      <c r="W71" s="104" t="n"/>
      <c r="X71" s="104" t="n"/>
      <c r="Y71" s="104" t="n"/>
      <c r="Z71" s="104" t="n"/>
      <c r="AA71" s="104" t="n"/>
      <c r="AB71" s="104" t="n"/>
      <c r="AC71" s="104" t="n"/>
      <c r="AD71" s="104" t="n"/>
      <c r="AE71" s="104" t="n"/>
      <c r="AF71" s="104" t="n"/>
      <c r="AG71" s="104" t="n"/>
      <c r="AH71" s="104" t="n"/>
      <c r="AI71" s="104" t="n"/>
      <c r="AJ71" s="104" t="n"/>
      <c r="AK71" s="104" t="n"/>
      <c r="AL71" s="104" t="n"/>
      <c r="AM71" s="104" t="n"/>
      <c r="AN71" s="104" t="n"/>
      <c r="AO71" s="104" t="n"/>
      <c r="AP71" s="104" t="n"/>
      <c r="AQ71" s="104" t="n"/>
      <c r="AR71" s="104" t="n"/>
      <c r="AS71" s="104" t="n"/>
      <c r="AT71" s="104" t="n"/>
      <c r="AU71" s="104" t="n"/>
      <c r="AV71" s="104" t="n"/>
      <c r="AW71" s="104" t="n"/>
      <c r="AX71" s="104" t="n"/>
      <c r="AY71" s="104" t="n"/>
      <c r="AZ71" s="104" t="n"/>
      <c r="BA71" s="104" t="n"/>
      <c r="BB71" s="104" t="n"/>
      <c r="BC71" s="104" t="n"/>
      <c r="BD71" s="104" t="n"/>
      <c r="BE71" s="104" t="n"/>
      <c r="BF71" s="104" t="n"/>
      <c r="BG71" s="104" t="n"/>
      <c r="BH71" s="104" t="n"/>
      <c r="BI71" s="104" t="n"/>
      <c r="BJ71" s="104" t="n"/>
      <c r="BK71" s="104" t="n"/>
      <c r="BL71" s="104" t="n"/>
      <c r="BM71" s="104" t="n"/>
      <c r="BN71" s="104" t="n"/>
      <c r="BO71" s="104" t="n"/>
      <c r="BP71" s="104" t="n"/>
      <c r="BQ71" s="104" t="n"/>
      <c r="BR71" s="104" t="n"/>
      <c r="BS71" s="104" t="n"/>
      <c r="BT71" s="104" t="n"/>
      <c r="BU71" s="104" t="n"/>
      <c r="BV71" s="104" t="n"/>
      <c r="BW71" s="104" t="n"/>
      <c r="BX71" s="104" t="n"/>
      <c r="BY71" s="104" t="n"/>
      <c r="BZ71" s="104" t="n"/>
      <c r="CA71" s="104" t="n"/>
      <c r="CB71" s="104" t="n"/>
      <c r="CC71" s="104" t="n"/>
      <c r="CD71" s="104" t="n"/>
      <c r="CE71" s="104" t="n"/>
      <c r="CF71" s="104" t="n"/>
      <c r="CG71" s="104" t="n"/>
      <c r="CH71" s="453" t="n"/>
      <c r="CI71" s="453" t="n"/>
      <c r="CJ71" s="453" t="n"/>
      <c r="CK71" s="453" t="n"/>
      <c r="CL71" s="453" t="n"/>
      <c r="CM71" s="453" t="n"/>
      <c r="CN71" s="453" t="n"/>
      <c r="CO71" s="453" t="n"/>
      <c r="CP71" s="453" t="n"/>
      <c r="CQ71" s="453" t="n"/>
    </row>
  </sheetData>
  <mergeCells count="1542">
    <mergeCell ref="BH25:BI25"/>
    <mergeCell ref="AR52:AS52"/>
    <mergeCell ref="BP22:BQ22"/>
    <mergeCell ref="AV3:AW3"/>
    <mergeCell ref="BB42:BC42"/>
    <mergeCell ref="CD50:CE50"/>
    <mergeCell ref="AD46:AE46"/>
    <mergeCell ref="AD40:AE40"/>
    <mergeCell ref="BT55:BU55"/>
    <mergeCell ref="CD52:CE52"/>
    <mergeCell ref="N29:O29"/>
    <mergeCell ref="T51:U51"/>
    <mergeCell ref="CJ59:CK59"/>
    <mergeCell ref="BP38:BQ38"/>
    <mergeCell ref="N31:O31"/>
    <mergeCell ref="BP40:BQ40"/>
    <mergeCell ref="AH45:AI45"/>
    <mergeCell ref="N24:O24"/>
    <mergeCell ref="BF51:BG51"/>
    <mergeCell ref="AH47:AI47"/>
    <mergeCell ref="N26:O26"/>
    <mergeCell ref="CJ62:CK62"/>
    <mergeCell ref="T33:U33"/>
    <mergeCell ref="BT45:BU45"/>
    <mergeCell ref="AZ24:BA24"/>
    <mergeCell ref="AL27:AM27"/>
    <mergeCell ref="AD59:AE59"/>
    <mergeCell ref="N42:O42"/>
    <mergeCell ref="BF33:BG33"/>
    <mergeCell ref="N52:O52"/>
    <mergeCell ref="V39:W39"/>
    <mergeCell ref="D53:E53"/>
    <mergeCell ref="D47:E47"/>
    <mergeCell ref="AF30:AG30"/>
    <mergeCell ref="N44:O44"/>
    <mergeCell ref="AZ50:BA50"/>
    <mergeCell ref="CB58:CC58"/>
    <mergeCell ref="AB2:AO2"/>
    <mergeCell ref="AZ52:BA52"/>
    <mergeCell ref="AF31:AG31"/>
    <mergeCell ref="BX22:BY22"/>
    <mergeCell ref="BH39:BI39"/>
    <mergeCell ref="BR30:BS30"/>
    <mergeCell ref="BF59:BG59"/>
    <mergeCell ref="AL38:AM38"/>
    <mergeCell ref="BN46:BO46"/>
    <mergeCell ref="BX37:BY37"/>
    <mergeCell ref="AF56:AG56"/>
    <mergeCell ref="AL40:AM40"/>
    <mergeCell ref="L32:M32"/>
    <mergeCell ref="V23:W23"/>
    <mergeCell ref="BR54:BS54"/>
    <mergeCell ref="BX38:BY38"/>
    <mergeCell ref="BR56:BS56"/>
    <mergeCell ref="AT24:AU24"/>
    <mergeCell ref="BH31:BI31"/>
    <mergeCell ref="V24:W24"/>
    <mergeCell ref="AT53:AU53"/>
    <mergeCell ref="L58:M58"/>
    <mergeCell ref="BD44:BE44"/>
    <mergeCell ref="B34:C34"/>
    <mergeCell ref="V49:W49"/>
    <mergeCell ref="B28:C28"/>
    <mergeCell ref="L50:M50"/>
    <mergeCell ref="L25:M25"/>
    <mergeCell ref="CF24:CG24"/>
    <mergeCell ref="AT55:AU55"/>
    <mergeCell ref="D3:E3"/>
    <mergeCell ref="B30:C30"/>
    <mergeCell ref="L52:M52"/>
    <mergeCell ref="CF53:CG53"/>
    <mergeCell ref="AX58:AY58"/>
    <mergeCell ref="BH49:BI49"/>
    <mergeCell ref="AN28:AO28"/>
    <mergeCell ref="AD39:AE39"/>
    <mergeCell ref="AB6:AC6"/>
    <mergeCell ref="BF22:BG22"/>
    <mergeCell ref="AN30:AO30"/>
    <mergeCell ref="AJ46:AK46"/>
    <mergeCell ref="CF50:CG50"/>
    <mergeCell ref="CJ58:CK58"/>
    <mergeCell ref="AN54:AO54"/>
    <mergeCell ref="BP62:BQ62"/>
    <mergeCell ref="AD57:AE57"/>
    <mergeCell ref="BZ54:CA54"/>
    <mergeCell ref="CH51:CI51"/>
    <mergeCell ref="BZ56:CA56"/>
    <mergeCell ref="J33:K33"/>
    <mergeCell ref="AF27:AG27"/>
    <mergeCell ref="BL42:BM42"/>
    <mergeCell ref="AL34:AM34"/>
    <mergeCell ref="AV25:AW25"/>
    <mergeCell ref="J28:K28"/>
    <mergeCell ref="AL36:AM36"/>
    <mergeCell ref="L3:M3"/>
    <mergeCell ref="BX51:BY51"/>
    <mergeCell ref="CF6:CG6"/>
    <mergeCell ref="AP44:AQ44"/>
    <mergeCell ref="CP22:CQ22"/>
    <mergeCell ref="BJ39:BK39"/>
    <mergeCell ref="AF55:AG55"/>
    <mergeCell ref="BF2:BQ2"/>
    <mergeCell ref="AZ59:BA59"/>
    <mergeCell ref="AJ6:AK6"/>
    <mergeCell ref="CB42:CC42"/>
    <mergeCell ref="AL62:AM62"/>
    <mergeCell ref="R41:S41"/>
    <mergeCell ref="AB38:AC38"/>
    <mergeCell ref="BD40:BE40"/>
    <mergeCell ref="BR53:BS53"/>
    <mergeCell ref="BR47:BS47"/>
    <mergeCell ref="B24:C24"/>
    <mergeCell ref="AF40:AG40"/>
    <mergeCell ref="R43:S43"/>
    <mergeCell ref="AT51:AU51"/>
    <mergeCell ref="B32:C32"/>
    <mergeCell ref="V47:W47"/>
    <mergeCell ref="B26:C26"/>
    <mergeCell ref="BX62:BY62"/>
    <mergeCell ref="BD41:BE41"/>
    <mergeCell ref="AF37:AG37"/>
    <mergeCell ref="Z27:AA27"/>
    <mergeCell ref="F6:G6"/>
    <mergeCell ref="H41:I41"/>
    <mergeCell ref="BD43:BE43"/>
    <mergeCell ref="CF51:CG51"/>
    <mergeCell ref="V48:W48"/>
    <mergeCell ref="B27:C27"/>
    <mergeCell ref="R59:S59"/>
    <mergeCell ref="H34:I34"/>
    <mergeCell ref="R25:S25"/>
    <mergeCell ref="BH46:BI46"/>
    <mergeCell ref="Z22:AA22"/>
    <mergeCell ref="H36:I36"/>
    <mergeCell ref="B37:C37"/>
    <mergeCell ref="CN3:CO3"/>
    <mergeCell ref="L44:M44"/>
    <mergeCell ref="AN52:AO52"/>
    <mergeCell ref="T31:U31"/>
    <mergeCell ref="BL22:BM22"/>
    <mergeCell ref="AX42:AY42"/>
    <mergeCell ref="BZ50:CA50"/>
    <mergeCell ref="AR32:AS32"/>
    <mergeCell ref="Z46:AA46"/>
    <mergeCell ref="Z40:AA40"/>
    <mergeCell ref="BP55:BQ55"/>
    <mergeCell ref="AD48:AE48"/>
    <mergeCell ref="BZ52:CA52"/>
    <mergeCell ref="J29:K29"/>
    <mergeCell ref="BF31:BG31"/>
    <mergeCell ref="P51:Q51"/>
    <mergeCell ref="CF59:CG59"/>
    <mergeCell ref="BL38:BM38"/>
    <mergeCell ref="AT56:AU56"/>
    <mergeCell ref="CD32:CE32"/>
    <mergeCell ref="BF56:BG56"/>
    <mergeCell ref="BL40:BM40"/>
    <mergeCell ref="J24:K24"/>
    <mergeCell ref="BB51:BC51"/>
    <mergeCell ref="CF54:CG54"/>
    <mergeCell ref="J26:K26"/>
    <mergeCell ref="BF57:BG57"/>
    <mergeCell ref="CD27:CE27"/>
    <mergeCell ref="BF23:BG23"/>
    <mergeCell ref="CH31:CI31"/>
    <mergeCell ref="AV24:AW24"/>
    <mergeCell ref="H22:I22"/>
    <mergeCell ref="AH27:AI27"/>
    <mergeCell ref="AR45:AS45"/>
    <mergeCell ref="BT53:BU53"/>
    <mergeCell ref="J50:K50"/>
    <mergeCell ref="AL58:AM58"/>
    <mergeCell ref="AB34:AC34"/>
    <mergeCell ref="AB28:AC28"/>
    <mergeCell ref="J42:K42"/>
    <mergeCell ref="AR47:AS47"/>
    <mergeCell ref="J52:K52"/>
    <mergeCell ref="R39:S39"/>
    <mergeCell ref="AT22:AU22"/>
    <mergeCell ref="AB30:AC30"/>
    <mergeCell ref="J44:K44"/>
    <mergeCell ref="CD45:CE45"/>
    <mergeCell ref="AV50:AW50"/>
    <mergeCell ref="AB29:AC29"/>
    <mergeCell ref="J37:K37"/>
    <mergeCell ref="AV52:AW52"/>
    <mergeCell ref="CF22:CG22"/>
    <mergeCell ref="AH38:AI38"/>
    <mergeCell ref="AD6:AE6"/>
    <mergeCell ref="CD42:CE42"/>
    <mergeCell ref="BJ46:BK46"/>
    <mergeCell ref="AB56:AC56"/>
    <mergeCell ref="AH40:AI40"/>
    <mergeCell ref="BJ23:BK23"/>
    <mergeCell ref="H32:I32"/>
    <mergeCell ref="R50:S50"/>
    <mergeCell ref="BN54:BO54"/>
    <mergeCell ref="BT38:BU38"/>
    <mergeCell ref="BN56:BO56"/>
    <mergeCell ref="BR34:BS34"/>
    <mergeCell ref="AZ42:BA42"/>
    <mergeCell ref="AB42:AC42"/>
    <mergeCell ref="AP53:AQ53"/>
    <mergeCell ref="CF43:CG43"/>
    <mergeCell ref="AX40:AY40"/>
    <mergeCell ref="P22:Q22"/>
    <mergeCell ref="AJ28:AK28"/>
    <mergeCell ref="Z39:AA39"/>
    <mergeCell ref="BV43:BW43"/>
    <mergeCell ref="X6:Y6"/>
    <mergeCell ref="CF25:CG25"/>
    <mergeCell ref="AJ30:AK30"/>
    <mergeCell ref="BH29:BI29"/>
    <mergeCell ref="F43:G43"/>
    <mergeCell ref="BF55:BG55"/>
    <mergeCell ref="AJ54:AK54"/>
    <mergeCell ref="P33:Q33"/>
    <mergeCell ref="CF56:CG56"/>
    <mergeCell ref="AR41:AS41"/>
    <mergeCell ref="BL62:BM62"/>
    <mergeCell ref="P58:Q58"/>
    <mergeCell ref="AJ56:AK56"/>
    <mergeCell ref="AR43:AS43"/>
    <mergeCell ref="BL57:BM57"/>
    <mergeCell ref="BV54:BW54"/>
    <mergeCell ref="CD51:CE51"/>
    <mergeCell ref="F33:G33"/>
    <mergeCell ref="CD43:CE43"/>
    <mergeCell ref="AF6:AG6"/>
    <mergeCell ref="AH34:AI34"/>
    <mergeCell ref="F62:G62"/>
    <mergeCell ref="AR25:AS25"/>
    <mergeCell ref="AB52:AC52"/>
    <mergeCell ref="F28:G28"/>
    <mergeCell ref="AH36:AI36"/>
    <mergeCell ref="H3:I3"/>
    <mergeCell ref="CB6:CC6"/>
    <mergeCell ref="R23:S23"/>
    <mergeCell ref="AL44:AM44"/>
    <mergeCell ref="CD62:CE62"/>
    <mergeCell ref="CL22:CM22"/>
    <mergeCell ref="AB55:AC55"/>
    <mergeCell ref="BX42:BY42"/>
    <mergeCell ref="AH62:AI62"/>
    <mergeCell ref="N41:O41"/>
    <mergeCell ref="AP24:AQ24"/>
    <mergeCell ref="AZ40:BA40"/>
    <mergeCell ref="BN47:BO47"/>
    <mergeCell ref="AB40:AC40"/>
    <mergeCell ref="N43:O43"/>
    <mergeCell ref="AP51:AQ51"/>
    <mergeCell ref="AP26:AQ26"/>
    <mergeCell ref="AT57:AU57"/>
    <mergeCell ref="BT62:BU62"/>
    <mergeCell ref="BR27:BS27"/>
    <mergeCell ref="AZ41:BA41"/>
    <mergeCell ref="CB24:CC24"/>
    <mergeCell ref="V27:W27"/>
    <mergeCell ref="AZ43:BA43"/>
    <mergeCell ref="N59:O59"/>
    <mergeCell ref="CF57:CG57"/>
    <mergeCell ref="AX3:AY3"/>
    <mergeCell ref="AF47:AG47"/>
    <mergeCell ref="CF23:CG23"/>
    <mergeCell ref="V22:W22"/>
    <mergeCell ref="BH27:BI27"/>
    <mergeCell ref="AF46:AG46"/>
    <mergeCell ref="CB44:CC44"/>
    <mergeCell ref="AP37:AQ37"/>
    <mergeCell ref="BR45:BS45"/>
    <mergeCell ref="AJ50:AK50"/>
    <mergeCell ref="P29:Q29"/>
    <mergeCell ref="CF52:CG52"/>
    <mergeCell ref="CJ3:CK3"/>
    <mergeCell ref="H44:I44"/>
    <mergeCell ref="AJ52:AK52"/>
    <mergeCell ref="P31:Q31"/>
    <mergeCell ref="BH22:BI22"/>
    <mergeCell ref="BR46:BS46"/>
    <mergeCell ref="AT42:AU42"/>
    <mergeCell ref="BH53:BI53"/>
    <mergeCell ref="AN32:AO32"/>
    <mergeCell ref="V40:W40"/>
    <mergeCell ref="N61:AA61"/>
    <mergeCell ref="L51:M51"/>
    <mergeCell ref="BR37:BS37"/>
    <mergeCell ref="BH38:BI38"/>
    <mergeCell ref="AD54:AE54"/>
    <mergeCell ref="P57:Q57"/>
    <mergeCell ref="V41:W41"/>
    <mergeCell ref="F58:G58"/>
    <mergeCell ref="F52:G52"/>
    <mergeCell ref="BB56:BC56"/>
    <mergeCell ref="P42:Q42"/>
    <mergeCell ref="F53:G53"/>
    <mergeCell ref="BB57:BC57"/>
    <mergeCell ref="CF34:CG34"/>
    <mergeCell ref="D22:E22"/>
    <mergeCell ref="AN45:AO45"/>
    <mergeCell ref="BP53:BQ53"/>
    <mergeCell ref="X34:Y34"/>
    <mergeCell ref="X28:Y28"/>
    <mergeCell ref="N39:O39"/>
    <mergeCell ref="AP22:AQ22"/>
    <mergeCell ref="X30:Y30"/>
    <mergeCell ref="X29:Y29"/>
    <mergeCell ref="X54:Y54"/>
    <mergeCell ref="D33:E33"/>
    <mergeCell ref="BT28:BU28"/>
    <mergeCell ref="X56:Y56"/>
    <mergeCell ref="AV26:AW26"/>
    <mergeCell ref="AF43:AG43"/>
    <mergeCell ref="D34:E34"/>
    <mergeCell ref="N50:O50"/>
    <mergeCell ref="N25:O25"/>
    <mergeCell ref="BJ54:BK54"/>
    <mergeCell ref="AP33:AQ33"/>
    <mergeCell ref="X57:Y57"/>
    <mergeCell ref="BR51:BS51"/>
    <mergeCell ref="BJ56:BK56"/>
    <mergeCell ref="AV42:AW42"/>
    <mergeCell ref="AL53:AM53"/>
    <mergeCell ref="CB43:CC43"/>
    <mergeCell ref="AP30:AQ30"/>
    <mergeCell ref="AP59:AQ59"/>
    <mergeCell ref="L22:M22"/>
    <mergeCell ref="BP6:BQ6"/>
    <mergeCell ref="AF28:AG28"/>
    <mergeCell ref="CB59:CC59"/>
    <mergeCell ref="P55:Q55"/>
    <mergeCell ref="AD24:AE24"/>
    <mergeCell ref="CB54:CC54"/>
    <mergeCell ref="B43:C43"/>
    <mergeCell ref="BD58:BE58"/>
    <mergeCell ref="AF54:AG54"/>
    <mergeCell ref="L33:M33"/>
    <mergeCell ref="CB56:CC56"/>
    <mergeCell ref="AN41:AO41"/>
    <mergeCell ref="BH62:BI62"/>
    <mergeCell ref="AN51:AO51"/>
    <mergeCell ref="AD27:AE27"/>
    <mergeCell ref="AN43:AO43"/>
    <mergeCell ref="AX25:AY25"/>
    <mergeCell ref="BH57:BI57"/>
    <mergeCell ref="BZ51:CA51"/>
    <mergeCell ref="T46:U46"/>
    <mergeCell ref="AD37:AE37"/>
    <mergeCell ref="AR44:AS44"/>
    <mergeCell ref="BT52:BU52"/>
    <mergeCell ref="CD49:CE49"/>
    <mergeCell ref="T48:U48"/>
    <mergeCell ref="B62:C62"/>
    <mergeCell ref="BL39:BM39"/>
    <mergeCell ref="AL6:AM6"/>
    <mergeCell ref="AV22:AW22"/>
    <mergeCell ref="AX59:AY59"/>
    <mergeCell ref="BF46:BG46"/>
    <mergeCell ref="BP37:BQ37"/>
    <mergeCell ref="F59:G59"/>
    <mergeCell ref="AH42:AI42"/>
    <mergeCell ref="CD44:CE44"/>
    <mergeCell ref="AV51:AW51"/>
    <mergeCell ref="X53:Y53"/>
    <mergeCell ref="D32:E32"/>
    <mergeCell ref="X47:Y47"/>
    <mergeCell ref="BX6:BY6"/>
    <mergeCell ref="N23:O23"/>
    <mergeCell ref="AH44:AI44"/>
    <mergeCell ref="BZ62:CA62"/>
    <mergeCell ref="X55:Y55"/>
    <mergeCell ref="J41:K41"/>
    <mergeCell ref="AL24:AM24"/>
    <mergeCell ref="R3:S3"/>
    <mergeCell ref="BF38:BG38"/>
    <mergeCell ref="J43:K43"/>
    <mergeCell ref="D42:E42"/>
    <mergeCell ref="AL51:AM51"/>
    <mergeCell ref="N49:O49"/>
    <mergeCell ref="AP57:AQ57"/>
    <mergeCell ref="D50:E50"/>
    <mergeCell ref="AV41:AW41"/>
    <mergeCell ref="D44:E44"/>
    <mergeCell ref="BX24:BY24"/>
    <mergeCell ref="AB45:AC45"/>
    <mergeCell ref="J59:K59"/>
    <mergeCell ref="AP58:AQ58"/>
    <mergeCell ref="AP52:AQ52"/>
    <mergeCell ref="D45:E45"/>
    <mergeCell ref="AT3:AU3"/>
    <mergeCell ref="AB47:AC47"/>
    <mergeCell ref="BN53:BO53"/>
    <mergeCell ref="AB46:AC46"/>
    <mergeCell ref="BX44:BY44"/>
    <mergeCell ref="BD23:BE23"/>
    <mergeCell ref="AL37:AM37"/>
    <mergeCell ref="BN45:BO45"/>
    <mergeCell ref="CB52:CC52"/>
    <mergeCell ref="L29:M29"/>
    <mergeCell ref="R51:S51"/>
    <mergeCell ref="CF3:CG3"/>
    <mergeCell ref="AB48:AC48"/>
    <mergeCell ref="BN55:BO55"/>
    <mergeCell ref="CH59:CI59"/>
    <mergeCell ref="BN38:BO38"/>
    <mergeCell ref="L31:M31"/>
    <mergeCell ref="CF32:CG32"/>
    <mergeCell ref="AJ32:AK32"/>
    <mergeCell ref="BH30:BI30"/>
    <mergeCell ref="B25:C25"/>
    <mergeCell ref="AT52:AU52"/>
    <mergeCell ref="L57:M57"/>
    <mergeCell ref="AJ27:AK27"/>
    <mergeCell ref="AD34:AE34"/>
    <mergeCell ref="AD28:AE28"/>
    <mergeCell ref="L42:M42"/>
    <mergeCell ref="AN25:AO25"/>
    <mergeCell ref="B53:C53"/>
    <mergeCell ref="BP43:BQ43"/>
    <mergeCell ref="AD36:AE36"/>
    <mergeCell ref="AX57:AY57"/>
    <mergeCell ref="AD30:AE30"/>
    <mergeCell ref="AJ45:AK45"/>
    <mergeCell ref="BL53:BM53"/>
    <mergeCell ref="BF39:BG39"/>
    <mergeCell ref="CF42:CG42"/>
    <mergeCell ref="BP59:BQ59"/>
    <mergeCell ref="AD62:AE62"/>
    <mergeCell ref="AL22:AM22"/>
    <mergeCell ref="BP25:BQ25"/>
    <mergeCell ref="AD56:AE56"/>
    <mergeCell ref="T57:U57"/>
    <mergeCell ref="T29:U29"/>
    <mergeCell ref="BP54:BQ54"/>
    <mergeCell ref="AR58:AS58"/>
    <mergeCell ref="T58:U58"/>
    <mergeCell ref="J61:M61"/>
    <mergeCell ref="BP56:BQ56"/>
    <mergeCell ref="T54:U54"/>
    <mergeCell ref="R27:S27"/>
    <mergeCell ref="BB50:BC50"/>
    <mergeCell ref="CD58:CE58"/>
    <mergeCell ref="J25:K25"/>
    <mergeCell ref="BF54:BG54"/>
    <mergeCell ref="AL33:AM33"/>
    <mergeCell ref="AL43:AM43"/>
    <mergeCell ref="R22:S22"/>
    <mergeCell ref="BN51:BO51"/>
    <mergeCell ref="BX41:BY41"/>
    <mergeCell ref="BF49:BG49"/>
    <mergeCell ref="V55:W55"/>
    <mergeCell ref="BX43:BY43"/>
    <mergeCell ref="Z6:AA6"/>
    <mergeCell ref="BD22:BE22"/>
    <mergeCell ref="AL30:AM30"/>
    <mergeCell ref="AL59:AM59"/>
    <mergeCell ref="R38:S38"/>
    <mergeCell ref="BR44:BS44"/>
    <mergeCell ref="BD47:BE47"/>
    <mergeCell ref="R40:S40"/>
    <mergeCell ref="BH55:BI55"/>
    <mergeCell ref="BL6:BM6"/>
    <mergeCell ref="B23:C23"/>
    <mergeCell ref="H51:I51"/>
    <mergeCell ref="BX59:BY59"/>
    <mergeCell ref="BD38:BE38"/>
    <mergeCell ref="L55:M55"/>
    <mergeCell ref="X49:Y49"/>
    <mergeCell ref="AL56:AM56"/>
    <mergeCell ref="AT43:AU43"/>
    <mergeCell ref="V45:W45"/>
    <mergeCell ref="BX54:BY54"/>
    <mergeCell ref="CF41:CG41"/>
    <mergeCell ref="AT40:AU40"/>
    <mergeCell ref="H33:I33"/>
    <mergeCell ref="BX56:BY56"/>
    <mergeCell ref="AJ41:AK41"/>
    <mergeCell ref="AR3:AS3"/>
    <mergeCell ref="CF38:CG38"/>
    <mergeCell ref="AJ43:AK43"/>
    <mergeCell ref="AT25:AU25"/>
    <mergeCell ref="F29:G29"/>
    <mergeCell ref="CF40:CG40"/>
    <mergeCell ref="P46:Q46"/>
    <mergeCell ref="Z37:AA37"/>
    <mergeCell ref="BR28:BS28"/>
    <mergeCell ref="AN44:AO44"/>
    <mergeCell ref="BT3:BU3"/>
    <mergeCell ref="P48:Q48"/>
    <mergeCell ref="CJ22:CK22"/>
    <mergeCell ref="AH6:AI6"/>
    <mergeCell ref="BZ42:CA42"/>
    <mergeCell ref="AJ62:AK62"/>
    <mergeCell ref="BL45:BM45"/>
    <mergeCell ref="AR24:AS24"/>
    <mergeCell ref="Z38:AA38"/>
    <mergeCell ref="AT59:AU59"/>
    <mergeCell ref="BT32:BU32"/>
    <mergeCell ref="BB46:BC46"/>
    <mergeCell ref="CD23:CE23"/>
    <mergeCell ref="BL37:BM37"/>
    <mergeCell ref="BZ44:CA44"/>
    <mergeCell ref="P43:Q43"/>
    <mergeCell ref="T56:U56"/>
    <mergeCell ref="BL47:BM47"/>
    <mergeCell ref="AR51:AS51"/>
    <mergeCell ref="BT6:BU6"/>
    <mergeCell ref="J23:K23"/>
    <mergeCell ref="BV62:BW62"/>
    <mergeCell ref="CD24:CE24"/>
    <mergeCell ref="CD26:CE26"/>
    <mergeCell ref="AH24:AI24"/>
    <mergeCell ref="R34:S34"/>
    <mergeCell ref="AB25:AC25"/>
    <mergeCell ref="AH53:AI53"/>
    <mergeCell ref="J49:K49"/>
    <mergeCell ref="BT26:BU26"/>
    <mergeCell ref="R36:S36"/>
    <mergeCell ref="AL57:AM57"/>
    <mergeCell ref="AH55:AI55"/>
    <mergeCell ref="X45:Y45"/>
    <mergeCell ref="AL52:AM52"/>
    <mergeCell ref="BX50:BY50"/>
    <mergeCell ref="BJ53:BK53"/>
    <mergeCell ref="AP32:AQ32"/>
    <mergeCell ref="X46:Y46"/>
    <mergeCell ref="BT44:BU44"/>
    <mergeCell ref="AZ23:BA23"/>
    <mergeCell ref="AH37:AI37"/>
    <mergeCell ref="BJ45:BK45"/>
    <mergeCell ref="BX52:BY52"/>
    <mergeCell ref="BD31:BE31"/>
    <mergeCell ref="BJ55:BK55"/>
    <mergeCell ref="X48:Y48"/>
    <mergeCell ref="R57:S57"/>
    <mergeCell ref="H31:I31"/>
    <mergeCell ref="AB54:AC54"/>
    <mergeCell ref="H58:I58"/>
    <mergeCell ref="BD62:BE62"/>
    <mergeCell ref="R49:S49"/>
    <mergeCell ref="D52:E52"/>
    <mergeCell ref="AP50:AQ50"/>
    <mergeCell ref="BD57:BE57"/>
    <mergeCell ref="H57:I57"/>
    <mergeCell ref="F22:G22"/>
    <mergeCell ref="AP45:AQ45"/>
    <mergeCell ref="CB50:CC50"/>
    <mergeCell ref="Z34:AA34"/>
    <mergeCell ref="Z28:AA28"/>
    <mergeCell ref="H42:I42"/>
    <mergeCell ref="AJ25:AK25"/>
    <mergeCell ref="BL43:BM43"/>
    <mergeCell ref="AR22:AS22"/>
    <mergeCell ref="Z36:AA36"/>
    <mergeCell ref="Z30:AA30"/>
    <mergeCell ref="B59:C59"/>
    <mergeCell ref="F40:G40"/>
    <mergeCell ref="T47:U47"/>
    <mergeCell ref="CD22:CE22"/>
    <mergeCell ref="BL59:BM59"/>
    <mergeCell ref="BF45:BG45"/>
    <mergeCell ref="Z62:AA62"/>
    <mergeCell ref="F41:G41"/>
    <mergeCell ref="Z56:AA56"/>
    <mergeCell ref="BH23:BI23"/>
    <mergeCell ref="AR40:AS40"/>
    <mergeCell ref="BF47:BG47"/>
    <mergeCell ref="AH51:AI51"/>
    <mergeCell ref="BL54:BM54"/>
    <mergeCell ref="AR33:AS33"/>
    <mergeCell ref="AN58:AO58"/>
    <mergeCell ref="J47:K47"/>
    <mergeCell ref="BL56:BM56"/>
    <mergeCell ref="BZ25:CA25"/>
    <mergeCell ref="N27:O27"/>
    <mergeCell ref="CD33:CE33"/>
    <mergeCell ref="AX50:AY50"/>
    <mergeCell ref="AP3:AQ3"/>
    <mergeCell ref="F25:G25"/>
    <mergeCell ref="AR59:AS59"/>
    <mergeCell ref="AH33:AI33"/>
    <mergeCell ref="N22:O22"/>
    <mergeCell ref="BJ51:BK51"/>
    <mergeCell ref="BT41:BU41"/>
    <mergeCell ref="AB44:AC44"/>
    <mergeCell ref="CB3:CC3"/>
    <mergeCell ref="CD59:CE59"/>
    <mergeCell ref="D48:E48"/>
    <mergeCell ref="R55:S55"/>
    <mergeCell ref="V6:W6"/>
    <mergeCell ref="AZ22:BA22"/>
    <mergeCell ref="AH59:AI59"/>
    <mergeCell ref="N38:O38"/>
    <mergeCell ref="BF29:BG29"/>
    <mergeCell ref="AF32:AG32"/>
    <mergeCell ref="AZ47:BA47"/>
    <mergeCell ref="AF26:AG26"/>
    <mergeCell ref="N40:O40"/>
    <mergeCell ref="BH6:BI6"/>
    <mergeCell ref="D51:E51"/>
    <mergeCell ref="AH54:AI54"/>
    <mergeCell ref="BJ62:BK62"/>
    <mergeCell ref="BJ37:BK37"/>
    <mergeCell ref="AP41:AQ41"/>
    <mergeCell ref="BT59:BU59"/>
    <mergeCell ref="BR24:BS24"/>
    <mergeCell ref="AZ38:BA38"/>
    <mergeCell ref="J58:K58"/>
    <mergeCell ref="AH56:AI56"/>
    <mergeCell ref="AP43:AQ43"/>
    <mergeCell ref="BR26:BS26"/>
    <mergeCell ref="B3:C3"/>
    <mergeCell ref="BT54:BU54"/>
    <mergeCell ref="BT56:BU56"/>
    <mergeCell ref="BR52:BS52"/>
    <mergeCell ref="B29:C29"/>
    <mergeCell ref="AF45:AG45"/>
    <mergeCell ref="F31:G31"/>
    <mergeCell ref="P28:Q28"/>
    <mergeCell ref="F39:G39"/>
    <mergeCell ref="P30:Q30"/>
    <mergeCell ref="V37:W37"/>
    <mergeCell ref="AJ44:AK44"/>
    <mergeCell ref="CL59:CM59"/>
    <mergeCell ref="L48:M48"/>
    <mergeCell ref="Z55:AA55"/>
    <mergeCell ref="F61:I61"/>
    <mergeCell ref="BV42:BW42"/>
    <mergeCell ref="BH45:BI45"/>
    <mergeCell ref="AN24:AO24"/>
    <mergeCell ref="V38:W38"/>
    <mergeCell ref="AX46:AY46"/>
    <mergeCell ref="BZ23:CA23"/>
    <mergeCell ref="BH37:BI37"/>
    <mergeCell ref="L43:M43"/>
    <mergeCell ref="P56:Q56"/>
    <mergeCell ref="BH47:BI47"/>
    <mergeCell ref="AN26:AO26"/>
    <mergeCell ref="B42:C42"/>
    <mergeCell ref="P49:Q49"/>
    <mergeCell ref="AR57:AS57"/>
    <mergeCell ref="F50:G50"/>
    <mergeCell ref="AX41:AY41"/>
    <mergeCell ref="BB54:BC54"/>
    <mergeCell ref="BZ24:CA24"/>
    <mergeCell ref="B44:C44"/>
    <mergeCell ref="AN42:AO42"/>
    <mergeCell ref="CF33:CG33"/>
    <mergeCell ref="AD53:AE53"/>
    <mergeCell ref="BF30:BG30"/>
    <mergeCell ref="F49:G49"/>
    <mergeCell ref="AF22:AG22"/>
    <mergeCell ref="AD55:AE55"/>
    <mergeCell ref="AN37:AO37"/>
    <mergeCell ref="CH3:CI3"/>
    <mergeCell ref="T45:U45"/>
    <mergeCell ref="AH52:AI52"/>
    <mergeCell ref="BP46:BQ46"/>
    <mergeCell ref="BR61:CC61"/>
    <mergeCell ref="N62:O62"/>
    <mergeCell ref="AL32:AM32"/>
    <mergeCell ref="AV23:AW23"/>
    <mergeCell ref="BD37:BE37"/>
    <mergeCell ref="N57:O57"/>
    <mergeCell ref="D58:E58"/>
    <mergeCell ref="AZ62:BA62"/>
    <mergeCell ref="AF41:AG41"/>
    <mergeCell ref="AZ56:BA56"/>
    <mergeCell ref="AP25:AQ25"/>
    <mergeCell ref="AL50:AM50"/>
    <mergeCell ref="AZ57:BA57"/>
    <mergeCell ref="AF36:AG36"/>
    <mergeCell ref="CB40:CC40"/>
    <mergeCell ref="AD3:AE3"/>
    <mergeCell ref="B22:C22"/>
    <mergeCell ref="BX58:BY58"/>
    <mergeCell ref="CB25:CC25"/>
    <mergeCell ref="V34:W34"/>
    <mergeCell ref="BP3:BQ3"/>
    <mergeCell ref="V28:W28"/>
    <mergeCell ref="AF25:AG25"/>
    <mergeCell ref="BD39:BE39"/>
    <mergeCell ref="BR59:BS59"/>
    <mergeCell ref="L39:M39"/>
    <mergeCell ref="BH43:BI43"/>
    <mergeCell ref="AN22:AO22"/>
    <mergeCell ref="AF62:AG62"/>
    <mergeCell ref="V30:W30"/>
    <mergeCell ref="B38:C38"/>
    <mergeCell ref="BR33:BS33"/>
    <mergeCell ref="B40:C40"/>
    <mergeCell ref="P47:Q47"/>
    <mergeCell ref="BR62:BS62"/>
    <mergeCell ref="B33:C33"/>
    <mergeCell ref="CF29:CG29"/>
    <mergeCell ref="V62:W62"/>
    <mergeCell ref="T27:U27"/>
    <mergeCell ref="B41:C41"/>
    <mergeCell ref="V56:W56"/>
    <mergeCell ref="BZ47:CA47"/>
    <mergeCell ref="BF26:BG26"/>
    <mergeCell ref="AN40:AO40"/>
    <mergeCell ref="BB47:BC47"/>
    <mergeCell ref="AD51:AE51"/>
    <mergeCell ref="BH54:BI54"/>
    <mergeCell ref="AN33:AO33"/>
    <mergeCell ref="H50:I50"/>
    <mergeCell ref="AP61:BE61"/>
    <mergeCell ref="AJ58:AK58"/>
    <mergeCell ref="BF27:BG27"/>
    <mergeCell ref="BH56:BI56"/>
    <mergeCell ref="BV25:BW25"/>
    <mergeCell ref="J27:K27"/>
    <mergeCell ref="AL3:AM3"/>
    <mergeCell ref="AN59:AO59"/>
    <mergeCell ref="J22:K22"/>
    <mergeCell ref="BP44:BQ44"/>
    <mergeCell ref="D29:E29"/>
    <mergeCell ref="BN6:BO6"/>
    <mergeCell ref="J51:K51"/>
    <mergeCell ref="D23:E23"/>
    <mergeCell ref="BX3:BY3"/>
    <mergeCell ref="X44:Y44"/>
    <mergeCell ref="BZ59:CA59"/>
    <mergeCell ref="N55:O55"/>
    <mergeCell ref="AB24:AC24"/>
    <mergeCell ref="BF40:BG40"/>
    <mergeCell ref="J38:K38"/>
    <mergeCell ref="BT51:BU51"/>
    <mergeCell ref="AB32:AC32"/>
    <mergeCell ref="AV47:AW47"/>
    <mergeCell ref="AB26:AC26"/>
    <mergeCell ref="J40:K40"/>
    <mergeCell ref="CD41:CE41"/>
    <mergeCell ref="D49:E49"/>
    <mergeCell ref="BF37:BG37"/>
    <mergeCell ref="AL41:AM41"/>
    <mergeCell ref="BN24:BO24"/>
    <mergeCell ref="AV38:AW38"/>
    <mergeCell ref="AB27:AC27"/>
    <mergeCell ref="AF58:AG58"/>
    <mergeCell ref="AP49:AQ49"/>
    <mergeCell ref="R53:S53"/>
    <mergeCell ref="R46:S46"/>
    <mergeCell ref="BN50:BO50"/>
    <mergeCell ref="BT34:BU34"/>
    <mergeCell ref="AB37:AC37"/>
    <mergeCell ref="BR58:BS58"/>
    <mergeCell ref="CD25:CE25"/>
    <mergeCell ref="R48:S48"/>
    <mergeCell ref="BN52:BO52"/>
    <mergeCell ref="BT36:BU36"/>
    <mergeCell ref="AV59:AW59"/>
    <mergeCell ref="BD46:BE46"/>
    <mergeCell ref="BN37:BO37"/>
    <mergeCell ref="B39:C39"/>
    <mergeCell ref="CF31:CG31"/>
    <mergeCell ref="R37:S37"/>
    <mergeCell ref="AF44:AG44"/>
    <mergeCell ref="L23:M23"/>
    <mergeCell ref="L54:M54"/>
    <mergeCell ref="AJ24:AK24"/>
    <mergeCell ref="CF26:CG26"/>
    <mergeCell ref="CD61:CQ61"/>
    <mergeCell ref="BV23:BW23"/>
    <mergeCell ref="L56:M56"/>
    <mergeCell ref="AJ26:AK26"/>
    <mergeCell ref="L49:M49"/>
    <mergeCell ref="AN57:AO57"/>
    <mergeCell ref="B50:C50"/>
    <mergeCell ref="T36:U36"/>
    <mergeCell ref="AX54:AY54"/>
    <mergeCell ref="BV24:BW24"/>
    <mergeCell ref="AJ42:AK42"/>
    <mergeCell ref="BD3:BE3"/>
    <mergeCell ref="AR39:AS39"/>
    <mergeCell ref="Z53:AA53"/>
    <mergeCell ref="R6:S6"/>
    <mergeCell ref="T62:U62"/>
    <mergeCell ref="BV50:BW50"/>
    <mergeCell ref="BV44:BW44"/>
    <mergeCell ref="BB23:BC23"/>
    <mergeCell ref="BL55:BM55"/>
    <mergeCell ref="BV52:BW52"/>
    <mergeCell ref="CD39:CE39"/>
    <mergeCell ref="F23:G23"/>
    <mergeCell ref="BD6:BE6"/>
    <mergeCell ref="J31:K31"/>
    <mergeCell ref="BF62:BG62"/>
    <mergeCell ref="J62:K62"/>
    <mergeCell ref="AH32:AI32"/>
    <mergeCell ref="AR50:AS50"/>
    <mergeCell ref="AZ37:BA37"/>
    <mergeCell ref="J57:K57"/>
    <mergeCell ref="AV62:AW62"/>
    <mergeCell ref="AB41:AC41"/>
    <mergeCell ref="AL25:AM25"/>
    <mergeCell ref="F42:G42"/>
    <mergeCell ref="AH50:AI50"/>
    <mergeCell ref="AV57:AW57"/>
    <mergeCell ref="AB36:AC36"/>
    <mergeCell ref="BN43:BO43"/>
    <mergeCell ref="BX40:BY40"/>
    <mergeCell ref="Z3:AA3"/>
    <mergeCell ref="BL3:BM3"/>
    <mergeCell ref="H48:I48"/>
    <mergeCell ref="AZ39:BA39"/>
    <mergeCell ref="BN59:BO59"/>
    <mergeCell ref="AB62:AC62"/>
    <mergeCell ref="AJ22:AK22"/>
    <mergeCell ref="H43:I43"/>
    <mergeCell ref="AJ51:AK51"/>
    <mergeCell ref="CF55:CG55"/>
    <mergeCell ref="L47:M47"/>
    <mergeCell ref="CL62:CM62"/>
    <mergeCell ref="BR41:BS41"/>
    <mergeCell ref="BN62:BO62"/>
    <mergeCell ref="AT37:AU37"/>
    <mergeCell ref="BR43:BS43"/>
    <mergeCell ref="P27:Q27"/>
    <mergeCell ref="BV51:BW51"/>
    <mergeCell ref="BR36:BS36"/>
    <mergeCell ref="BV46:BW46"/>
    <mergeCell ref="AD49:AE49"/>
    <mergeCell ref="AJ33:AK33"/>
    <mergeCell ref="CF37:CG37"/>
    <mergeCell ref="V36:W36"/>
    <mergeCell ref="BL51:BM51"/>
    <mergeCell ref="BH34:BI34"/>
    <mergeCell ref="AD50:AE50"/>
    <mergeCell ref="BR25:BS25"/>
    <mergeCell ref="CD3:CE3"/>
    <mergeCell ref="P45:Q45"/>
    <mergeCell ref="BH36:BI36"/>
    <mergeCell ref="AD52:AE52"/>
    <mergeCell ref="AH3:AI3"/>
    <mergeCell ref="AJ59:AK59"/>
    <mergeCell ref="P38:Q38"/>
    <mergeCell ref="AR46:AS46"/>
    <mergeCell ref="BB37:BC37"/>
    <mergeCell ref="BB53:BC53"/>
    <mergeCell ref="P40:Q40"/>
    <mergeCell ref="BL44:BM44"/>
    <mergeCell ref="AR23:AS23"/>
    <mergeCell ref="BJ6:BK6"/>
    <mergeCell ref="F51:G51"/>
    <mergeCell ref="BB55:BC55"/>
    <mergeCell ref="BV59:BW59"/>
    <mergeCell ref="BB38:BC38"/>
    <mergeCell ref="J55:K55"/>
    <mergeCell ref="X24:Y24"/>
    <mergeCell ref="BB40:BC40"/>
    <mergeCell ref="F38:G38"/>
    <mergeCell ref="X26:Y26"/>
    <mergeCell ref="BT57:BU57"/>
    <mergeCell ref="BZ41:CA41"/>
    <mergeCell ref="BJ24:BK24"/>
    <mergeCell ref="AR38:AS38"/>
    <mergeCell ref="BZ43:CA43"/>
    <mergeCell ref="X27:Y27"/>
    <mergeCell ref="AB58:AC58"/>
    <mergeCell ref="R28:S28"/>
    <mergeCell ref="X52:Y52"/>
    <mergeCell ref="D31:E31"/>
    <mergeCell ref="N53:O53"/>
    <mergeCell ref="H39:I39"/>
    <mergeCell ref="R30:S30"/>
    <mergeCell ref="N46:O46"/>
    <mergeCell ref="BJ50:BK50"/>
    <mergeCell ref="AP29:AQ29"/>
    <mergeCell ref="X37:Y37"/>
    <mergeCell ref="N2:AA2"/>
    <mergeCell ref="N48:O48"/>
    <mergeCell ref="BJ52:BK52"/>
    <mergeCell ref="AP31:AQ31"/>
    <mergeCell ref="CH22:CI22"/>
    <mergeCell ref="BR39:BS39"/>
    <mergeCell ref="AR6:AS6"/>
    <mergeCell ref="R54:S54"/>
    <mergeCell ref="AT62:AU62"/>
    <mergeCell ref="X38:Y38"/>
    <mergeCell ref="BT42:BU42"/>
    <mergeCell ref="AZ46:BA46"/>
    <mergeCell ref="CB23:CC23"/>
    <mergeCell ref="AV40:AW40"/>
    <mergeCell ref="R56:S56"/>
    <mergeCell ref="BJ47:BK47"/>
    <mergeCell ref="H23:I23"/>
    <mergeCell ref="BD54:BE54"/>
    <mergeCell ref="H54:I54"/>
    <mergeCell ref="BD56:BE56"/>
    <mergeCell ref="AF24:AG24"/>
    <mergeCell ref="AP42:AQ42"/>
    <mergeCell ref="BR50:BS50"/>
    <mergeCell ref="P34:Q34"/>
    <mergeCell ref="H56:I56"/>
    <mergeCell ref="Z25:AA25"/>
    <mergeCell ref="AF53:AG53"/>
    <mergeCell ref="CB57:CC57"/>
    <mergeCell ref="H49:I49"/>
    <mergeCell ref="AJ57:AK57"/>
    <mergeCell ref="P36:Q36"/>
    <mergeCell ref="L30:M30"/>
    <mergeCell ref="BH58:BI58"/>
    <mergeCell ref="AF42:AG42"/>
    <mergeCell ref="AN39:AO39"/>
    <mergeCell ref="V53:W53"/>
    <mergeCell ref="B61:E61"/>
    <mergeCell ref="N6:O6"/>
    <mergeCell ref="P62:Q62"/>
    <mergeCell ref="V46:W46"/>
    <mergeCell ref="Z59:AA59"/>
    <mergeCell ref="AX23:AY23"/>
    <mergeCell ref="BZ39:CA39"/>
    <mergeCell ref="AD33:AE33"/>
    <mergeCell ref="AZ6:BA6"/>
    <mergeCell ref="Z54:AA54"/>
    <mergeCell ref="BB62:BC62"/>
    <mergeCell ref="B58:C58"/>
    <mergeCell ref="B52:C52"/>
    <mergeCell ref="D27:E27"/>
    <mergeCell ref="AH43:AI43"/>
    <mergeCell ref="CD47:CE47"/>
    <mergeCell ref="AN50:AO50"/>
    <mergeCell ref="CD40:CE40"/>
    <mergeCell ref="AP27:AQ27"/>
    <mergeCell ref="BZ58:CA58"/>
    <mergeCell ref="X51:Y51"/>
    <mergeCell ref="AH25:AI25"/>
    <mergeCell ref="T34:U34"/>
    <mergeCell ref="T28:U28"/>
    <mergeCell ref="R52:S52"/>
    <mergeCell ref="BJ43:BK43"/>
    <mergeCell ref="X36:Y36"/>
    <mergeCell ref="BT40:BU40"/>
    <mergeCell ref="V3:W3"/>
    <mergeCell ref="J39:K39"/>
    <mergeCell ref="T30:U30"/>
    <mergeCell ref="D46:E46"/>
    <mergeCell ref="D40:E40"/>
    <mergeCell ref="CP6:CQ6"/>
    <mergeCell ref="AZ44:BA44"/>
    <mergeCell ref="N37:O37"/>
    <mergeCell ref="BF28:BG28"/>
    <mergeCell ref="CB22:CC22"/>
    <mergeCell ref="BH3:BI3"/>
    <mergeCell ref="AP55:AQ55"/>
    <mergeCell ref="AV39:AW39"/>
    <mergeCell ref="BJ59:BK59"/>
    <mergeCell ref="AP38:AQ38"/>
    <mergeCell ref="X62:Y62"/>
    <mergeCell ref="D41:E41"/>
    <mergeCell ref="CB53:CC53"/>
    <mergeCell ref="AP40:AQ40"/>
    <mergeCell ref="AB43:AC43"/>
    <mergeCell ref="D43:E43"/>
    <mergeCell ref="AF51:AG51"/>
    <mergeCell ref="CB55:CC55"/>
    <mergeCell ref="H47:I47"/>
    <mergeCell ref="CH62:CI62"/>
    <mergeCell ref="BN41:BO41"/>
    <mergeCell ref="BX25:BY25"/>
    <mergeCell ref="L27:M27"/>
    <mergeCell ref="D59:E59"/>
    <mergeCell ref="BR49:BS49"/>
    <mergeCell ref="AN3:AO3"/>
    <mergeCell ref="AF33:AG33"/>
    <mergeCell ref="Z50:AA50"/>
    <mergeCell ref="BZ3:CA3"/>
    <mergeCell ref="V44:W44"/>
    <mergeCell ref="AX52:AY52"/>
    <mergeCell ref="AD31:AE31"/>
    <mergeCell ref="L45:M45"/>
    <mergeCell ref="Z52:AA52"/>
    <mergeCell ref="CF46:CG46"/>
    <mergeCell ref="AF59:AG59"/>
    <mergeCell ref="L38:M38"/>
    <mergeCell ref="BH42:BI42"/>
    <mergeCell ref="AX53:AY53"/>
    <mergeCell ref="AD32:AE32"/>
    <mergeCell ref="F56:G56"/>
    <mergeCell ref="AX47:AY47"/>
    <mergeCell ref="AD26:AE26"/>
    <mergeCell ref="L40:M40"/>
    <mergeCell ref="BH44:BI44"/>
    <mergeCell ref="AN23:AO23"/>
    <mergeCell ref="B51:C51"/>
    <mergeCell ref="AX55:AY55"/>
    <mergeCell ref="AR54:AS54"/>
    <mergeCell ref="AX38:AY38"/>
    <mergeCell ref="BP24:BQ24"/>
    <mergeCell ref="F57:G57"/>
    <mergeCell ref="AR56:AS56"/>
    <mergeCell ref="T24:U24"/>
    <mergeCell ref="T53:U53"/>
    <mergeCell ref="BP57:BQ57"/>
    <mergeCell ref="BV41:BW41"/>
    <mergeCell ref="AD44:AE44"/>
    <mergeCell ref="BP50:BQ50"/>
    <mergeCell ref="T55:U55"/>
    <mergeCell ref="BP42:BQ42"/>
    <mergeCell ref="BP58:BQ58"/>
    <mergeCell ref="BP52:BQ52"/>
    <mergeCell ref="AD45:AE45"/>
    <mergeCell ref="BF53:BG53"/>
    <mergeCell ref="X58:Y58"/>
    <mergeCell ref="N28:O28"/>
    <mergeCell ref="CD2:CQ2"/>
    <mergeCell ref="D39:E39"/>
    <mergeCell ref="B6:C6"/>
    <mergeCell ref="N30:O30"/>
    <mergeCell ref="BF50:BG50"/>
    <mergeCell ref="AL29:AM29"/>
    <mergeCell ref="T37:U37"/>
    <mergeCell ref="J48:K48"/>
    <mergeCell ref="AL31:AM31"/>
    <mergeCell ref="AN6:AO6"/>
    <mergeCell ref="N54:O54"/>
    <mergeCell ref="T38:U38"/>
    <mergeCell ref="AV46:AW46"/>
    <mergeCell ref="BX23:BY23"/>
    <mergeCell ref="BX39:BY39"/>
    <mergeCell ref="N56:O56"/>
    <mergeCell ref="AL26:AM26"/>
    <mergeCell ref="BR40:BS40"/>
    <mergeCell ref="AZ54:BA54"/>
    <mergeCell ref="BH51:BI51"/>
    <mergeCell ref="AL42:AM42"/>
    <mergeCell ref="BN25:BO25"/>
    <mergeCell ref="AT39:AU39"/>
    <mergeCell ref="AB53:AC53"/>
    <mergeCell ref="BX57:BY57"/>
    <mergeCell ref="T6:U6"/>
    <mergeCell ref="BH40:BI40"/>
    <mergeCell ref="H30:I30"/>
    <mergeCell ref="AX51:AY51"/>
    <mergeCell ref="H29:I29"/>
    <mergeCell ref="CF39:CG39"/>
    <mergeCell ref="BF6:BG6"/>
    <mergeCell ref="J2:M2"/>
    <mergeCell ref="P44:Q44"/>
    <mergeCell ref="AJ39:AK39"/>
    <mergeCell ref="F55:G55"/>
    <mergeCell ref="J6:K6"/>
    <mergeCell ref="L62:M62"/>
    <mergeCell ref="V59:W59"/>
    <mergeCell ref="AT23:AU23"/>
    <mergeCell ref="CF28:CG28"/>
    <mergeCell ref="AN47:AO47"/>
    <mergeCell ref="T26:U26"/>
    <mergeCell ref="BV39:BW39"/>
    <mergeCell ref="AT58:AU58"/>
    <mergeCell ref="CP62:CQ62"/>
    <mergeCell ref="AT54:AU54"/>
    <mergeCell ref="Z33:AA33"/>
    <mergeCell ref="V54:W54"/>
    <mergeCell ref="AX62:AY62"/>
    <mergeCell ref="AD41:AE41"/>
    <mergeCell ref="BZ45:CA45"/>
    <mergeCell ref="F37:G37"/>
    <mergeCell ref="AD43:AE43"/>
    <mergeCell ref="BZ40:CA40"/>
    <mergeCell ref="AB3:AC3"/>
    <mergeCell ref="BP51:BQ51"/>
    <mergeCell ref="BV58:BW58"/>
    <mergeCell ref="CF49:CG49"/>
    <mergeCell ref="BN3:BO3"/>
    <mergeCell ref="AV55:AW55"/>
    <mergeCell ref="AD25:AE25"/>
    <mergeCell ref="BB39:BC39"/>
    <mergeCell ref="X42:Y42"/>
    <mergeCell ref="R32:S32"/>
    <mergeCell ref="CL6:CM6"/>
    <mergeCell ref="AB23:AC23"/>
    <mergeCell ref="AV44:AW44"/>
    <mergeCell ref="CD38:CE38"/>
    <mergeCell ref="AL55:AM55"/>
    <mergeCell ref="AV37:AW37"/>
    <mergeCell ref="BT43:BU43"/>
    <mergeCell ref="AV45:AW45"/>
    <mergeCell ref="BX53:BY53"/>
    <mergeCell ref="BN23:BO23"/>
    <mergeCell ref="X43:Y43"/>
    <mergeCell ref="AB51:AC51"/>
    <mergeCell ref="BX55:BY55"/>
    <mergeCell ref="BJ41:BK41"/>
    <mergeCell ref="AF57:AG57"/>
    <mergeCell ref="BT25:BU25"/>
    <mergeCell ref="R45:S45"/>
    <mergeCell ref="BT33:BU33"/>
    <mergeCell ref="AJ3:AK3"/>
    <mergeCell ref="BN42:BO42"/>
    <mergeCell ref="R47:S47"/>
    <mergeCell ref="AP46:AQ46"/>
    <mergeCell ref="T22:U22"/>
    <mergeCell ref="BD53:BE53"/>
    <mergeCell ref="BN44:BO44"/>
    <mergeCell ref="BD45:BE45"/>
    <mergeCell ref="V50:W50"/>
    <mergeCell ref="BV3:BW3"/>
    <mergeCell ref="BD55:BE55"/>
    <mergeCell ref="Z31:AA31"/>
    <mergeCell ref="CB46:CC46"/>
    <mergeCell ref="B54:C54"/>
    <mergeCell ref="BF61:BQ61"/>
    <mergeCell ref="H38:I38"/>
    <mergeCell ref="Z32:AA32"/>
    <mergeCell ref="B56:C56"/>
    <mergeCell ref="Z26:AA26"/>
    <mergeCell ref="H40:I40"/>
    <mergeCell ref="AJ23:AK23"/>
    <mergeCell ref="CB41:CC41"/>
    <mergeCell ref="CF45:CG45"/>
    <mergeCell ref="BL24:BM24"/>
    <mergeCell ref="AT38:AU38"/>
    <mergeCell ref="F36:G36"/>
    <mergeCell ref="B57:C57"/>
    <mergeCell ref="AN56:AO56"/>
    <mergeCell ref="AR34:AS34"/>
    <mergeCell ref="Z42:AA42"/>
    <mergeCell ref="BB25:BC25"/>
    <mergeCell ref="P53:Q53"/>
    <mergeCell ref="AR36:AS36"/>
    <mergeCell ref="Z44:AA44"/>
    <mergeCell ref="BF43:BG43"/>
    <mergeCell ref="BL50:BM50"/>
    <mergeCell ref="AR29:AS29"/>
    <mergeCell ref="CD34:CE34"/>
    <mergeCell ref="BL58:BM58"/>
    <mergeCell ref="BL52:BM52"/>
    <mergeCell ref="AR31:AS31"/>
    <mergeCell ref="Z45:AA45"/>
    <mergeCell ref="BT39:BU39"/>
    <mergeCell ref="CD36:CE36"/>
    <mergeCell ref="CD30:CE30"/>
    <mergeCell ref="AT6:AU6"/>
    <mergeCell ref="CD29:CE29"/>
    <mergeCell ref="AR62:AS62"/>
    <mergeCell ref="J30:K30"/>
    <mergeCell ref="AH29:AI29"/>
    <mergeCell ref="CD31:CE31"/>
    <mergeCell ref="AH31:AI31"/>
    <mergeCell ref="AH58:AI58"/>
    <mergeCell ref="AR49:AS49"/>
    <mergeCell ref="J54:K54"/>
    <mergeCell ref="BT29:BU29"/>
    <mergeCell ref="BT23:BU23"/>
    <mergeCell ref="H27:I27"/>
    <mergeCell ref="J56:K56"/>
    <mergeCell ref="AH26:AI26"/>
    <mergeCell ref="AT26:AU26"/>
    <mergeCell ref="CD57:CE57"/>
    <mergeCell ref="N34:O34"/>
    <mergeCell ref="BT58:BU58"/>
    <mergeCell ref="X25:Y25"/>
    <mergeCell ref="AV54:AW54"/>
    <mergeCell ref="BN40:BO40"/>
    <mergeCell ref="AB33:AC33"/>
    <mergeCell ref="BT24:BU24"/>
    <mergeCell ref="AH57:AI57"/>
    <mergeCell ref="N36:O36"/>
    <mergeCell ref="BD51:BE51"/>
    <mergeCell ref="BJ25:BK25"/>
    <mergeCell ref="AP39:AQ39"/>
    <mergeCell ref="BR22:BS22"/>
    <mergeCell ref="P6:Q6"/>
    <mergeCell ref="AB59:AC59"/>
    <mergeCell ref="BT50:BU50"/>
    <mergeCell ref="AT47:AU47"/>
    <mergeCell ref="CB39:CC39"/>
    <mergeCell ref="V51:W51"/>
    <mergeCell ref="BB6:BC6"/>
    <mergeCell ref="B55:C55"/>
    <mergeCell ref="H62:I62"/>
    <mergeCell ref="CF47:CG47"/>
    <mergeCell ref="P24:Q24"/>
    <mergeCell ref="AJ47:AK47"/>
    <mergeCell ref="P26:Q26"/>
    <mergeCell ref="V33:W33"/>
    <mergeCell ref="AJ40:AK40"/>
    <mergeCell ref="AR27:AS27"/>
    <mergeCell ref="Z41:AA41"/>
    <mergeCell ref="BV45:BW45"/>
    <mergeCell ref="BB24:BC24"/>
    <mergeCell ref="Z43:AA43"/>
    <mergeCell ref="F45:G45"/>
    <mergeCell ref="BH33:BI33"/>
    <mergeCell ref="BV40:BW40"/>
    <mergeCell ref="X3:Y3"/>
    <mergeCell ref="F47:G47"/>
    <mergeCell ref="AR53:AS53"/>
    <mergeCell ref="BB44:BC44"/>
    <mergeCell ref="P37:Q37"/>
    <mergeCell ref="BH28:BI28"/>
    <mergeCell ref="AR55:AS55"/>
    <mergeCell ref="F48:G48"/>
    <mergeCell ref="BJ3:BK3"/>
    <mergeCell ref="AX39:AY39"/>
    <mergeCell ref="BR2:CC2"/>
    <mergeCell ref="BB52:BC52"/>
    <mergeCell ref="AV6:AW6"/>
    <mergeCell ref="BZ22:CA22"/>
    <mergeCell ref="BH59:BI59"/>
    <mergeCell ref="AN38:AO38"/>
    <mergeCell ref="AH22:AI22"/>
    <mergeCell ref="BB45:BC45"/>
    <mergeCell ref="CD53:CE53"/>
    <mergeCell ref="AR42:AS42"/>
    <mergeCell ref="CD55:CE55"/>
    <mergeCell ref="N32:O32"/>
    <mergeCell ref="CH6:CI6"/>
    <mergeCell ref="X23:Y23"/>
    <mergeCell ref="BP41:BQ41"/>
    <mergeCell ref="BZ38:CA38"/>
    <mergeCell ref="AR37:AS37"/>
    <mergeCell ref="BT46:BU46"/>
    <mergeCell ref="CD37:CE37"/>
    <mergeCell ref="D28:E28"/>
    <mergeCell ref="AB57:AC57"/>
    <mergeCell ref="D55:E55"/>
    <mergeCell ref="D30:E30"/>
    <mergeCell ref="BF34:BG34"/>
    <mergeCell ref="AZ58:BA58"/>
    <mergeCell ref="N45:O45"/>
    <mergeCell ref="AP28:AQ28"/>
    <mergeCell ref="AF3:AG3"/>
    <mergeCell ref="AF39:AG39"/>
    <mergeCell ref="BJ42:BK42"/>
    <mergeCell ref="N47:O47"/>
    <mergeCell ref="BR29:BS29"/>
    <mergeCell ref="AL46:AM46"/>
    <mergeCell ref="AZ53:BA53"/>
    <mergeCell ref="CL58:CM58"/>
    <mergeCell ref="BJ44:BK44"/>
    <mergeCell ref="AP23:AQ23"/>
    <mergeCell ref="V29:W29"/>
    <mergeCell ref="BR31:BS31"/>
    <mergeCell ref="AZ45:BA45"/>
    <mergeCell ref="BR3:BS3"/>
    <mergeCell ref="AZ55:BA55"/>
    <mergeCell ref="V31:W31"/>
    <mergeCell ref="BX46:BY46"/>
    <mergeCell ref="BR32:BS32"/>
    <mergeCell ref="V32:W32"/>
    <mergeCell ref="V26:W26"/>
    <mergeCell ref="AF23:AG23"/>
    <mergeCell ref="BR57:BS57"/>
    <mergeCell ref="AF50:AG50"/>
    <mergeCell ref="BH24:BI24"/>
    <mergeCell ref="V57:W57"/>
    <mergeCell ref="B36:C36"/>
    <mergeCell ref="AF52:AG52"/>
    <mergeCell ref="BH26:BI26"/>
    <mergeCell ref="AN34:AO34"/>
    <mergeCell ref="V42:W42"/>
    <mergeCell ref="V58:W58"/>
    <mergeCell ref="V52:W52"/>
    <mergeCell ref="B31:C31"/>
    <mergeCell ref="L53:M53"/>
    <mergeCell ref="L28:M28"/>
    <mergeCell ref="AN36:AO36"/>
    <mergeCell ref="BB43:BC43"/>
    <mergeCell ref="D6:E6"/>
    <mergeCell ref="N3:O3"/>
    <mergeCell ref="P59:Q59"/>
    <mergeCell ref="BH50:BI50"/>
    <mergeCell ref="AN29:AO29"/>
    <mergeCell ref="BH52:BI52"/>
    <mergeCell ref="AN31:AO31"/>
    <mergeCell ref="BP39:BQ39"/>
    <mergeCell ref="AP6:AQ6"/>
    <mergeCell ref="BB59:BC59"/>
    <mergeCell ref="BR42:BS42"/>
    <mergeCell ref="AN62:AO62"/>
    <mergeCell ref="T41:U41"/>
    <mergeCell ref="AT46:AU46"/>
    <mergeCell ref="B49:C49"/>
    <mergeCell ref="BT47:BU47"/>
    <mergeCell ref="D24:E24"/>
    <mergeCell ref="T43:U43"/>
    <mergeCell ref="D26:E26"/>
    <mergeCell ref="AD58:AE58"/>
    <mergeCell ref="BF41:BG41"/>
    <mergeCell ref="X40:Y40"/>
    <mergeCell ref="F54:G54"/>
    <mergeCell ref="N51:O51"/>
    <mergeCell ref="BJ38:BK38"/>
    <mergeCell ref="BZ57:CA57"/>
    <mergeCell ref="BF36:BG36"/>
    <mergeCell ref="J34:K34"/>
    <mergeCell ref="T25:U25"/>
    <mergeCell ref="BJ40:BK40"/>
    <mergeCell ref="AV43:AW43"/>
    <mergeCell ref="AB22:AC22"/>
    <mergeCell ref="J36:K36"/>
    <mergeCell ref="AZ51:BA51"/>
    <mergeCell ref="D37:E37"/>
    <mergeCell ref="CP3:CQ3"/>
    <mergeCell ref="BF25:BG25"/>
    <mergeCell ref="AL39:AM39"/>
    <mergeCell ref="BN22:BO22"/>
    <mergeCell ref="L6:M6"/>
    <mergeCell ref="X59:Y59"/>
    <mergeCell ref="D38:E38"/>
    <mergeCell ref="BT31:BU31"/>
    <mergeCell ref="AP47:AQ47"/>
    <mergeCell ref="BR55:BS55"/>
    <mergeCell ref="AP2:BE2"/>
    <mergeCell ref="BV6:BW6"/>
    <mergeCell ref="AX6:AY6"/>
    <mergeCell ref="CB45:CC45"/>
    <mergeCell ref="AV56:AW56"/>
    <mergeCell ref="CB47:CC47"/>
    <mergeCell ref="L24:M24"/>
    <mergeCell ref="L26:M26"/>
    <mergeCell ref="CF27:CG27"/>
    <mergeCell ref="AN27:AO27"/>
    <mergeCell ref="R62:S62"/>
    <mergeCell ref="BR38:BS38"/>
    <mergeCell ref="F2:I2"/>
    <mergeCell ref="B45:C45"/>
    <mergeCell ref="T3:U3"/>
    <mergeCell ref="T39:U39"/>
    <mergeCell ref="B47:C47"/>
    <mergeCell ref="AN53:AO53"/>
    <mergeCell ref="T32:U32"/>
    <mergeCell ref="B46:C46"/>
    <mergeCell ref="AD29:AE29"/>
    <mergeCell ref="CN6:CO6"/>
    <mergeCell ref="AD23:AE23"/>
    <mergeCell ref="AX44:AY44"/>
    <mergeCell ref="L37:M37"/>
    <mergeCell ref="BF3:BG3"/>
    <mergeCell ref="B48:C48"/>
    <mergeCell ref="AN55:AO55"/>
    <mergeCell ref="BV22:BW22"/>
    <mergeCell ref="AJ38:AK38"/>
    <mergeCell ref="AX45:AY45"/>
    <mergeCell ref="BZ53:CA53"/>
    <mergeCell ref="BF32:BG32"/>
    <mergeCell ref="BP23:BQ23"/>
    <mergeCell ref="BV47:BW47"/>
    <mergeCell ref="BZ55:CA55"/>
    <mergeCell ref="J32:K32"/>
    <mergeCell ref="AB61:AO61"/>
    <mergeCell ref="T23:U23"/>
    <mergeCell ref="Z51:AA51"/>
    <mergeCell ref="BL41:BM41"/>
    <mergeCell ref="AH30:AI30"/>
    <mergeCell ref="BV38:BW38"/>
    <mergeCell ref="T52:U52"/>
    <mergeCell ref="BF58:BG58"/>
    <mergeCell ref="AD42:AE42"/>
    <mergeCell ref="T49:U49"/>
    <mergeCell ref="BF52:BG52"/>
    <mergeCell ref="D36:E36"/>
    <mergeCell ref="T42:U42"/>
    <mergeCell ref="J53:K53"/>
    <mergeCell ref="T50:U50"/>
    <mergeCell ref="AV58:AW58"/>
    <mergeCell ref="T44:U44"/>
    <mergeCell ref="AB31:AC31"/>
    <mergeCell ref="J45:K45"/>
    <mergeCell ref="AL28:AM28"/>
    <mergeCell ref="CD46:CE46"/>
    <mergeCell ref="AB39:AC39"/>
    <mergeCell ref="BF42:BG42"/>
    <mergeCell ref="AH46:AI46"/>
    <mergeCell ref="D62:E62"/>
    <mergeCell ref="AV53:AW53"/>
    <mergeCell ref="D56:E56"/>
    <mergeCell ref="CH58:CI58"/>
    <mergeCell ref="BF44:BG44"/>
    <mergeCell ref="AL23:AM23"/>
    <mergeCell ref="CH52:CI52"/>
    <mergeCell ref="AL54:AM54"/>
    <mergeCell ref="R58:S58"/>
    <mergeCell ref="R33:S33"/>
    <mergeCell ref="AH41:AI41"/>
    <mergeCell ref="AB49:AC49"/>
    <mergeCell ref="CH53:CI53"/>
    <mergeCell ref="AP56:AQ56"/>
    <mergeCell ref="BN57:BO57"/>
    <mergeCell ref="AB50:AC50"/>
    <mergeCell ref="BD33:BE33"/>
    <mergeCell ref="H25:I25"/>
    <mergeCell ref="BN58:BO58"/>
    <mergeCell ref="CF36:CG36"/>
    <mergeCell ref="AJ34:AK34"/>
    <mergeCell ref="R42:S42"/>
    <mergeCell ref="H28:I28"/>
    <mergeCell ref="BB22:BC22"/>
    <mergeCell ref="AJ36:AK36"/>
    <mergeCell ref="AX43:AY43"/>
    <mergeCell ref="AD22:AE22"/>
    <mergeCell ref="J3:K3"/>
    <mergeCell ref="L59:M59"/>
    <mergeCell ref="AJ29:AK29"/>
    <mergeCell ref="AD47:AE47"/>
    <mergeCell ref="CD6:CE6"/>
    <mergeCell ref="AJ31:AK31"/>
    <mergeCell ref="CF62:CG62"/>
    <mergeCell ref="CN22:CO22"/>
    <mergeCell ref="BP45:BQ45"/>
    <mergeCell ref="AD38:AE38"/>
    <mergeCell ref="P41:Q41"/>
    <mergeCell ref="BH32:BI32"/>
    <mergeCell ref="BR23:BS23"/>
    <mergeCell ref="CF30:CG30"/>
    <mergeCell ref="BP47:BQ47"/>
    <mergeCell ref="BZ37:CA37"/>
    <mergeCell ref="Z58:AA58"/>
    <mergeCell ref="BT27:BU27"/>
    <mergeCell ref="BB41:BC41"/>
    <mergeCell ref="BV56:BW56"/>
    <mergeCell ref="T40:U40"/>
    <mergeCell ref="AX56:AY56"/>
    <mergeCell ref="BL25:BM25"/>
    <mergeCell ref="BV57:BW57"/>
    <mergeCell ref="BT22:BU22"/>
    <mergeCell ref="AZ3:BA3"/>
    <mergeCell ref="X22:Y22"/>
    <mergeCell ref="P54:Q54"/>
    <mergeCell ref="R29:S29"/>
    <mergeCell ref="CL3:CM3"/>
    <mergeCell ref="R31:S31"/>
    <mergeCell ref="BJ22:BK22"/>
    <mergeCell ref="H6:I6"/>
    <mergeCell ref="AL45:AM45"/>
    <mergeCell ref="R24:S24"/>
    <mergeCell ref="T59:U59"/>
    <mergeCell ref="AL47:AM47"/>
    <mergeCell ref="R26:S26"/>
    <mergeCell ref="CN62:CO62"/>
    <mergeCell ref="X33:Y33"/>
    <mergeCell ref="BT37:BU37"/>
    <mergeCell ref="BX45:BY45"/>
    <mergeCell ref="BD24:BE24"/>
    <mergeCell ref="X41:Y41"/>
    <mergeCell ref="BX47:BY47"/>
    <mergeCell ref="H24:I24"/>
    <mergeCell ref="H26:I26"/>
    <mergeCell ref="H53:I53"/>
    <mergeCell ref="R44:S44"/>
    <mergeCell ref="BD50:BE50"/>
    <mergeCell ref="H55:I55"/>
    <mergeCell ref="CF58:CG58"/>
    <mergeCell ref="BD42:BE42"/>
    <mergeCell ref="BD52:BE52"/>
    <mergeCell ref="CB37:CC37"/>
    <mergeCell ref="H52:I52"/>
    <mergeCell ref="P39:Q39"/>
    <mergeCell ref="H45:I45"/>
    <mergeCell ref="AJ53:AK53"/>
    <mergeCell ref="P32:Q32"/>
    <mergeCell ref="AT50:AU50"/>
    <mergeCell ref="Z29:AA29"/>
    <mergeCell ref="CJ6:CK6"/>
    <mergeCell ref="Z23:AA23"/>
    <mergeCell ref="AT44:AU44"/>
    <mergeCell ref="H37:I37"/>
    <mergeCell ref="CB38:CC38"/>
    <mergeCell ref="AJ55:AK55"/>
    <mergeCell ref="AX24:AY24"/>
    <mergeCell ref="AF38:AG38"/>
    <mergeCell ref="AT45:AU45"/>
    <mergeCell ref="Z24:AA24"/>
    <mergeCell ref="BV53:BW53"/>
    <mergeCell ref="CF44:CG44"/>
    <mergeCell ref="BL23:BM23"/>
    <mergeCell ref="V43:W43"/>
    <mergeCell ref="AX26:AY26"/>
    <mergeCell ref="BV55:BW55"/>
    <mergeCell ref="F34:G34"/>
    <mergeCell ref="Z49:AA49"/>
    <mergeCell ref="P50:Q50"/>
    <mergeCell ref="P25:Q25"/>
    <mergeCell ref="BH41:BI41"/>
    <mergeCell ref="Z57:AA57"/>
    <mergeCell ref="F30:G30"/>
    <mergeCell ref="P52:Q52"/>
    <mergeCell ref="BB58:BC58"/>
    <mergeCell ref="AR28:AS28"/>
    <mergeCell ref="AH39:AI39"/>
    <mergeCell ref="AR30:AS30"/>
    <mergeCell ref="AN46:AO46"/>
    <mergeCell ref="AX37:AY37"/>
    <mergeCell ref="CD28:CE28"/>
    <mergeCell ref="BR6:BS6"/>
    <mergeCell ref="X31:Y31"/>
    <mergeCell ref="AH28:AI28"/>
    <mergeCell ref="BZ46:CA46"/>
    <mergeCell ref="X39:Y39"/>
    <mergeCell ref="X32:Y32"/>
    <mergeCell ref="BT30:BU30"/>
    <mergeCell ref="AH23:AI23"/>
    <mergeCell ref="CD54:CE54"/>
    <mergeCell ref="CD56:CE56"/>
    <mergeCell ref="N33:O33"/>
    <mergeCell ref="N58:O58"/>
    <mergeCell ref="BF24:BG24"/>
    <mergeCell ref="AP34:AQ34"/>
    <mergeCell ref="AZ25:BA25"/>
    <mergeCell ref="B2:E2"/>
    <mergeCell ref="BJ57:BK57"/>
    <mergeCell ref="AP36:AQ36"/>
    <mergeCell ref="X50:Y50"/>
    <mergeCell ref="D25:E25"/>
    <mergeCell ref="P3:Q3"/>
    <mergeCell ref="CB51:CC51"/>
    <mergeCell ref="D54:E54"/>
    <mergeCell ref="BJ58:BK58"/>
    <mergeCell ref="BT49:BU49"/>
    <mergeCell ref="AF34:AG34"/>
    <mergeCell ref="AT41:AU41"/>
    <mergeCell ref="BN39:BO39"/>
    <mergeCell ref="BB3:BC3"/>
    <mergeCell ref="BD59:BE59"/>
    <mergeCell ref="AP62:AQ62"/>
    <mergeCell ref="AX22:AY22"/>
    <mergeCell ref="AP54:AQ54"/>
    <mergeCell ref="F3:G3"/>
    <mergeCell ref="H59:I59"/>
    <mergeCell ref="F24:G24"/>
    <mergeCell ref="AF29:AG29"/>
    <mergeCell ref="D57:E57"/>
    <mergeCell ref="F32:G32"/>
    <mergeCell ref="Z47:AA47"/>
    <mergeCell ref="F26:G26"/>
    <mergeCell ref="BZ6:CA6"/>
    <mergeCell ref="P23:Q23"/>
    <mergeCell ref="CB62:CC62"/>
    <mergeCell ref="AJ37:AK37"/>
    <mergeCell ref="L41:M41"/>
    <mergeCell ref="Z48:AA48"/>
    <mergeCell ref="F27:G27"/>
    <mergeCell ref="AR26:AS26"/>
    <mergeCell ref="L34:M34"/>
    <mergeCell ref="V25:W25"/>
    <mergeCell ref="BL46:BM46"/>
    <mergeCell ref="BV37:BW37"/>
    <mergeCell ref="L36:M36"/>
    <mergeCell ref="F44:G4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FF26A69A"/>
    <outlinePr summaryBelow="0" summaryRight="0"/>
    <pageSetUpPr/>
  </sheetPr>
  <dimension ref="A1:CQ71"/>
  <sheetViews>
    <sheetView showGridLines="1" workbookViewId="0">
      <selection activeCell="A1" sqref="A1"/>
    </sheetView>
  </sheetViews>
  <sheetFormatPr baseColWidth="8" defaultColWidth="12.63" defaultRowHeight="15" customHeight="1" outlineLevelRow="1"/>
  <cols>
    <col width="30" customWidth="1" style="414" min="1" max="1"/>
    <col width="11.38" customWidth="1" style="414" min="2" max="2"/>
    <col width="10.63" customWidth="1" style="414" min="3" max="3"/>
    <col width="10.25" customWidth="1" style="414" min="4" max="4"/>
    <col collapsed="1" width="13.13" customWidth="1" style="414" min="5" max="5"/>
    <col hidden="1" outlineLevel="1" width="14.63" customWidth="1" style="414" min="6" max="13"/>
    <col width="11.75" customWidth="1" style="414" min="14" max="14"/>
    <col width="12.75" customWidth="1" style="414" min="15" max="15"/>
    <col width="11.5" customWidth="1" style="414" min="16" max="16"/>
    <col collapsed="1" width="13" customWidth="1" style="414" min="17" max="17"/>
    <col hidden="1" outlineLevel="1" width="6.38" customWidth="1" style="414" min="18" max="23"/>
    <col hidden="1" outlineLevel="1" width="9.25" customWidth="1" style="414" min="24" max="24"/>
    <col hidden="1" outlineLevel="1" width="8.880000000000001" customWidth="1" style="414" min="25" max="26"/>
    <col hidden="1" outlineLevel="1" width="10.13" customWidth="1" style="414" min="27" max="27"/>
    <col width="12.75" customWidth="1" style="414" min="28" max="28"/>
    <col width="11.5" customWidth="1" style="414" min="29" max="29"/>
    <col width="12.88" customWidth="1" style="414" min="30" max="30"/>
    <col collapsed="1" width="12.38" customWidth="1" style="414" min="31" max="31"/>
    <col hidden="1" outlineLevel="1" width="6.38" customWidth="1" style="414" min="32" max="41"/>
    <col width="12.38" customWidth="1" style="414" min="42" max="42"/>
    <col width="12.13" customWidth="1" style="414" min="44" max="44"/>
    <col width="13.5" customWidth="1" style="414" min="45" max="45"/>
    <col outlineLevel="1" width="6.38" customWidth="1" style="414" min="46" max="57"/>
    <col width="13.25" customWidth="1" style="414" min="58" max="58"/>
    <col width="12" customWidth="1" style="414" min="59" max="59"/>
    <col width="12.25" customWidth="1" style="414" min="60" max="60"/>
    <col collapsed="1" width="11.5" customWidth="1" style="414" min="61" max="61"/>
    <col hidden="1" outlineLevel="1" width="6.38" customWidth="1" style="414" min="62" max="69"/>
    <col width="12.5" customWidth="1" style="414" min="70" max="70"/>
    <col width="13" customWidth="1" style="414" min="71" max="71"/>
    <col width="13.13" customWidth="1" style="414" min="72" max="72"/>
    <col collapsed="1" width="11.13" customWidth="1" style="414" min="73" max="73"/>
    <col hidden="1" outlineLevel="1" width="6.38" customWidth="1" style="414" min="74" max="81"/>
    <col width="10.63" customWidth="1" style="414" min="82" max="82"/>
    <col width="11.88" customWidth="1" style="414" min="83" max="83"/>
    <col width="10.5" customWidth="1" style="414" min="84" max="84"/>
    <col collapsed="1" width="10.88" customWidth="1" style="414" min="85" max="85"/>
    <col hidden="1" outlineLevel="1" width="6.38" customWidth="1" style="414" min="86" max="95"/>
  </cols>
  <sheetData>
    <row r="1" ht="1.5" customHeight="1" s="414">
      <c r="A1" s="448" t="n"/>
      <c r="B1" s="449" t="n"/>
      <c r="C1" s="450" t="n"/>
      <c r="D1" s="450" t="n"/>
      <c r="E1" s="451" t="n"/>
      <c r="F1" s="450" t="n"/>
      <c r="G1" s="450" t="n"/>
      <c r="H1" s="450" t="n"/>
      <c r="I1" s="450" t="n"/>
      <c r="J1" s="450" t="n"/>
      <c r="K1" s="450" t="n"/>
      <c r="L1" s="450" t="n"/>
      <c r="M1" s="450" t="n"/>
      <c r="N1" s="449" t="n"/>
      <c r="O1" s="450" t="n"/>
      <c r="P1" s="450" t="n"/>
      <c r="Q1" s="450" t="n"/>
      <c r="R1" s="450" t="n"/>
      <c r="S1" s="450" t="n"/>
      <c r="T1" s="450" t="n"/>
      <c r="U1" s="450" t="n"/>
      <c r="V1" s="450" t="n"/>
      <c r="W1" s="450" t="n"/>
      <c r="X1" s="450" t="n"/>
      <c r="Y1" s="450" t="n"/>
      <c r="Z1" s="450" t="n"/>
      <c r="AA1" s="451" t="n"/>
      <c r="AB1" s="449" t="n"/>
      <c r="AC1" s="450" t="n"/>
      <c r="AD1" s="450" t="n"/>
      <c r="AE1" s="450" t="n"/>
      <c r="AF1" s="450" t="n"/>
      <c r="AG1" s="450" t="n"/>
      <c r="AH1" s="450" t="n"/>
      <c r="AI1" s="450" t="n"/>
      <c r="AJ1" s="450" t="n"/>
      <c r="AK1" s="450" t="n"/>
      <c r="AL1" s="450" t="n"/>
      <c r="AM1" s="450" t="n"/>
      <c r="AN1" s="450" t="n"/>
      <c r="AO1" s="451" t="n"/>
      <c r="AP1" s="449" t="n"/>
      <c r="AQ1" s="450" t="n"/>
      <c r="AR1" s="450" t="n"/>
      <c r="AS1" s="450" t="n"/>
      <c r="AT1" s="450" t="n"/>
      <c r="AU1" s="450" t="n"/>
      <c r="AV1" s="450" t="n"/>
      <c r="AW1" s="450" t="n"/>
      <c r="AX1" s="450" t="n"/>
      <c r="AY1" s="450" t="n"/>
      <c r="AZ1" s="450" t="n"/>
      <c r="BA1" s="450" t="n"/>
      <c r="BB1" s="450" t="n"/>
      <c r="BC1" s="450" t="n"/>
      <c r="BD1" s="450" t="n"/>
      <c r="BE1" s="451" t="n"/>
      <c r="BF1" s="449" t="n"/>
      <c r="BG1" s="450" t="n"/>
      <c r="BH1" s="450" t="n"/>
      <c r="BI1" s="450" t="n"/>
      <c r="BJ1" s="450" t="n"/>
      <c r="BK1" s="450" t="n"/>
      <c r="BL1" s="450" t="n"/>
      <c r="BM1" s="450" t="n"/>
      <c r="BN1" s="450" t="n"/>
      <c r="BO1" s="450" t="n"/>
      <c r="BP1" s="450" t="n"/>
      <c r="BQ1" s="450" t="n"/>
      <c r="BR1" s="449" t="n"/>
      <c r="BS1" s="450" t="n"/>
      <c r="BT1" s="450" t="n"/>
      <c r="BU1" s="450" t="n"/>
      <c r="BV1" s="450" t="n"/>
      <c r="BW1" s="450" t="n"/>
      <c r="BX1" s="450" t="n"/>
      <c r="BY1" s="450" t="n"/>
      <c r="BZ1" s="450" t="n"/>
      <c r="CA1" s="450" t="n"/>
      <c r="CB1" s="450" t="n"/>
      <c r="CC1" s="823" t="n"/>
      <c r="CD1" s="841" t="n"/>
      <c r="CE1" s="823" t="n"/>
      <c r="CF1" s="823" t="n"/>
      <c r="CG1" s="823" t="n"/>
      <c r="CH1" s="824" t="n"/>
      <c r="CI1" s="824" t="n"/>
      <c r="CJ1" s="824" t="n"/>
      <c r="CK1" s="824" t="n"/>
      <c r="CL1" s="824" t="n"/>
      <c r="CM1" s="824" t="n"/>
      <c r="CN1" s="824" t="n"/>
      <c r="CO1" s="824" t="n"/>
      <c r="CP1" s="824" t="n"/>
      <c r="CQ1" s="825" t="n"/>
    </row>
    <row r="2" ht="24" customHeight="1" s="414">
      <c r="A2" s="48" t="n"/>
      <c r="B2" s="452" t="n">
        <v>2026</v>
      </c>
      <c r="C2" s="855" t="n"/>
      <c r="D2" s="855" t="n"/>
      <c r="E2" s="856" t="n"/>
      <c r="F2" s="452" t="inlineStr">
        <is>
          <t>3Q2025</t>
        </is>
      </c>
      <c r="G2" s="855" t="n"/>
      <c r="H2" s="855" t="n"/>
      <c r="I2" s="856" t="n"/>
      <c r="J2" s="452" t="inlineStr">
        <is>
          <t>4Q2025</t>
        </is>
      </c>
      <c r="K2" s="855" t="n"/>
      <c r="L2" s="855" t="n"/>
      <c r="M2" s="856" t="n"/>
      <c r="N2" s="452" t="inlineStr">
        <is>
          <t>Июль</t>
        </is>
      </c>
      <c r="O2" s="855" t="n"/>
      <c r="P2" s="855" t="n"/>
      <c r="Q2" s="855" t="n"/>
      <c r="R2" s="855" t="n"/>
      <c r="S2" s="855" t="n"/>
      <c r="T2" s="855" t="n"/>
      <c r="U2" s="855" t="n"/>
      <c r="V2" s="855" t="n"/>
      <c r="W2" s="855" t="n"/>
      <c r="X2" s="855" t="n"/>
      <c r="Y2" s="855" t="n"/>
      <c r="Z2" s="855" t="n"/>
      <c r="AA2" s="856" t="n"/>
      <c r="AB2" s="452" t="inlineStr">
        <is>
          <t>Август</t>
        </is>
      </c>
      <c r="AC2" s="855" t="n"/>
      <c r="AD2" s="855" t="n"/>
      <c r="AE2" s="855" t="n"/>
      <c r="AF2" s="855" t="n"/>
      <c r="AG2" s="855" t="n"/>
      <c r="AH2" s="855" t="n"/>
      <c r="AI2" s="855" t="n"/>
      <c r="AJ2" s="855" t="n"/>
      <c r="AK2" s="855" t="n"/>
      <c r="AL2" s="855" t="n"/>
      <c r="AM2" s="855" t="n"/>
      <c r="AN2" s="855" t="n"/>
      <c r="AO2" s="856" t="n"/>
      <c r="AP2" s="452" t="inlineStr">
        <is>
          <t>Сентябрь</t>
        </is>
      </c>
      <c r="AQ2" s="855" t="n"/>
      <c r="AR2" s="855" t="n"/>
      <c r="AS2" s="855" t="n"/>
      <c r="AT2" s="855" t="n"/>
      <c r="AU2" s="855" t="n"/>
      <c r="AV2" s="855" t="n"/>
      <c r="AW2" s="855" t="n"/>
      <c r="AX2" s="855" t="n"/>
      <c r="AY2" s="855" t="n"/>
      <c r="AZ2" s="855" t="n"/>
      <c r="BA2" s="855" t="n"/>
      <c r="BB2" s="855" t="n"/>
      <c r="BC2" s="855" t="n"/>
      <c r="BD2" s="855" t="n"/>
      <c r="BE2" s="856" t="n"/>
      <c r="BF2" s="452" t="inlineStr">
        <is>
          <t>Октябрь</t>
        </is>
      </c>
      <c r="BG2" s="855" t="n"/>
      <c r="BH2" s="855" t="n"/>
      <c r="BI2" s="855" t="n"/>
      <c r="BJ2" s="855" t="n"/>
      <c r="BK2" s="855" t="n"/>
      <c r="BL2" s="855" t="n"/>
      <c r="BM2" s="855" t="n"/>
      <c r="BN2" s="855" t="n"/>
      <c r="BO2" s="855" t="n"/>
      <c r="BP2" s="855" t="n"/>
      <c r="BQ2" s="856" t="n"/>
      <c r="BR2" s="452" t="inlineStr">
        <is>
          <t>Ноябрь</t>
        </is>
      </c>
      <c r="BS2" s="855" t="n"/>
      <c r="BT2" s="855" t="n"/>
      <c r="BU2" s="855" t="n"/>
      <c r="BV2" s="855" t="n"/>
      <c r="BW2" s="855" t="n"/>
      <c r="BX2" s="855" t="n"/>
      <c r="BY2" s="855" t="n"/>
      <c r="BZ2" s="855" t="n"/>
      <c r="CA2" s="855" t="n"/>
      <c r="CB2" s="855" t="n"/>
      <c r="CC2" s="856" t="n"/>
      <c r="CD2" s="415" t="inlineStr">
        <is>
          <t>Декабрь</t>
        </is>
      </c>
      <c r="CE2" s="859" t="n"/>
      <c r="CF2" s="859" t="n"/>
      <c r="CG2" s="859" t="n"/>
      <c r="CH2" s="859" t="n"/>
      <c r="CI2" s="859" t="n"/>
      <c r="CJ2" s="859" t="n"/>
      <c r="CK2" s="859" t="n"/>
      <c r="CL2" s="859" t="n"/>
      <c r="CM2" s="859" t="n"/>
      <c r="CN2" s="859" t="n"/>
      <c r="CO2" s="859" t="n"/>
      <c r="CP2" s="859" t="n"/>
      <c r="CQ2" s="857" t="n"/>
    </row>
    <row r="3" outlineLevel="1" s="414">
      <c r="A3" s="50" t="n"/>
      <c r="B3" s="455" t="inlineStr">
        <is>
          <t>Квота</t>
        </is>
      </c>
      <c r="C3" s="856" t="n"/>
      <c r="D3" s="456" t="inlineStr">
        <is>
          <t>Факт</t>
        </is>
      </c>
      <c r="E3" s="856" t="n"/>
      <c r="F3" s="455" t="inlineStr">
        <is>
          <t>Квота</t>
        </is>
      </c>
      <c r="G3" s="856" t="n"/>
      <c r="H3" s="456" t="inlineStr">
        <is>
          <t>Факт</t>
        </is>
      </c>
      <c r="I3" s="856" t="n"/>
      <c r="J3" s="455" t="inlineStr">
        <is>
          <t>Квота</t>
        </is>
      </c>
      <c r="K3" s="856" t="n"/>
      <c r="L3" s="456" t="inlineStr">
        <is>
          <t>Факт</t>
        </is>
      </c>
      <c r="M3" s="856" t="n"/>
      <c r="N3" s="455" t="inlineStr">
        <is>
          <t>Квота</t>
        </is>
      </c>
      <c r="O3" s="856" t="n"/>
      <c r="P3" s="456" t="inlineStr">
        <is>
          <t>Факт</t>
        </is>
      </c>
      <c r="Q3" s="856" t="n"/>
      <c r="R3" s="457" t="inlineStr">
        <is>
          <t>30.06 - 06.07</t>
        </is>
      </c>
      <c r="S3" s="856" t="n"/>
      <c r="T3" s="457" t="inlineStr">
        <is>
          <t>07.07 - 13.07</t>
        </is>
      </c>
      <c r="U3" s="856" t="n"/>
      <c r="V3" s="457" t="inlineStr">
        <is>
          <t>14.07 - 20.07</t>
        </is>
      </c>
      <c r="W3" s="856" t="n"/>
      <c r="X3" s="457" t="inlineStr">
        <is>
          <t>21.07 - 27.07</t>
        </is>
      </c>
      <c r="Y3" s="856" t="n"/>
      <c r="Z3" s="457" t="inlineStr">
        <is>
          <t>28.07 - 03.08</t>
        </is>
      </c>
      <c r="AA3" s="856" t="n"/>
      <c r="AB3" s="455" t="inlineStr">
        <is>
          <t>Квота</t>
        </is>
      </c>
      <c r="AC3" s="856" t="n"/>
      <c r="AD3" s="456" t="inlineStr">
        <is>
          <t>Факт</t>
        </is>
      </c>
      <c r="AE3" s="856" t="n"/>
      <c r="AF3" s="457" t="inlineStr">
        <is>
          <t>04.08 - 10.08</t>
        </is>
      </c>
      <c r="AG3" s="856" t="n"/>
      <c r="AH3" s="457" t="inlineStr">
        <is>
          <t>11.08 - 17.08</t>
        </is>
      </c>
      <c r="AI3" s="856" t="n"/>
      <c r="AJ3" s="457" t="inlineStr">
        <is>
          <t>18.08 - 24.08</t>
        </is>
      </c>
      <c r="AK3" s="856" t="n"/>
      <c r="AL3" s="457" t="inlineStr">
        <is>
          <t>25.08 - 31.08</t>
        </is>
      </c>
      <c r="AM3" s="856" t="n"/>
      <c r="AN3" s="457" t="inlineStr">
        <is>
          <t>26.08 - 31.08</t>
        </is>
      </c>
      <c r="AO3" s="856" t="n"/>
      <c r="AP3" s="455" t="inlineStr">
        <is>
          <t>Квота</t>
        </is>
      </c>
      <c r="AQ3" s="856" t="n"/>
      <c r="AR3" s="456" t="inlineStr">
        <is>
          <t>Факт</t>
        </is>
      </c>
      <c r="AS3" s="856" t="n"/>
      <c r="AT3" s="457" t="inlineStr">
        <is>
          <t>01-07.09</t>
        </is>
      </c>
      <c r="AU3" s="856" t="n"/>
      <c r="AV3" s="457" t="inlineStr">
        <is>
          <t>08.09 - 14.09</t>
        </is>
      </c>
      <c r="AW3" s="856" t="n"/>
      <c r="AX3" s="457" t="inlineStr">
        <is>
          <t>15.09 - 21.09</t>
        </is>
      </c>
      <c r="AY3" s="856" t="n"/>
      <c r="AZ3" s="457" t="inlineStr">
        <is>
          <t>22.09 - 28.09</t>
        </is>
      </c>
      <c r="BA3" s="856" t="n"/>
      <c r="BB3" s="457" t="inlineStr">
        <is>
          <t>29.09 - 05.10</t>
        </is>
      </c>
      <c r="BC3" s="856" t="n"/>
      <c r="BD3" s="459" t="n">
        <v>45930</v>
      </c>
      <c r="BE3" s="856" t="n"/>
      <c r="BF3" s="455" t="inlineStr">
        <is>
          <t>Квота</t>
        </is>
      </c>
      <c r="BG3" s="856" t="n"/>
      <c r="BH3" s="456" t="inlineStr">
        <is>
          <t>Факт</t>
        </is>
      </c>
      <c r="BI3" s="856" t="n"/>
      <c r="BJ3" s="457" t="inlineStr">
        <is>
          <t>06.10 - 12.10</t>
        </is>
      </c>
      <c r="BK3" s="856" t="n"/>
      <c r="BL3" s="457" t="inlineStr">
        <is>
          <t>13.10 - 19.10</t>
        </is>
      </c>
      <c r="BM3" s="856" t="n"/>
      <c r="BN3" s="457" t="inlineStr">
        <is>
          <t>20.10 - 26.10</t>
        </is>
      </c>
      <c r="BO3" s="856" t="n"/>
      <c r="BP3" s="457" t="inlineStr">
        <is>
          <t>27.10 - 02.11</t>
        </is>
      </c>
      <c r="BQ3" s="856" t="n"/>
      <c r="BR3" s="455" t="inlineStr">
        <is>
          <t>Квота</t>
        </is>
      </c>
      <c r="BS3" s="856" t="n"/>
      <c r="BT3" s="456" t="inlineStr">
        <is>
          <t>Факт</t>
        </is>
      </c>
      <c r="BU3" s="856" t="n"/>
      <c r="BV3" s="457" t="inlineStr">
        <is>
          <t>03.11 - 09.11</t>
        </is>
      </c>
      <c r="BW3" s="856" t="n"/>
      <c r="BX3" s="457" t="inlineStr">
        <is>
          <t>10.11 - 16.11</t>
        </is>
      </c>
      <c r="BY3" s="856" t="n"/>
      <c r="BZ3" s="457" t="inlineStr">
        <is>
          <t>17.11 - 23.11</t>
        </is>
      </c>
      <c r="CA3" s="856" t="n"/>
      <c r="CB3" s="457" t="inlineStr">
        <is>
          <t>24.11 - 30.11</t>
        </is>
      </c>
      <c r="CC3" s="856" t="n"/>
      <c r="CD3" s="51" t="inlineStr">
        <is>
          <t>Квота</t>
        </is>
      </c>
      <c r="CE3" s="859" t="n"/>
      <c r="CF3" s="418" t="inlineStr">
        <is>
          <t>Факт</t>
        </is>
      </c>
      <c r="CG3" s="857" t="n"/>
      <c r="CH3" s="421" t="inlineStr">
        <is>
          <t>01.12 - 07.12</t>
        </is>
      </c>
      <c r="CI3" s="857" t="n"/>
      <c r="CJ3" s="421" t="inlineStr">
        <is>
          <t>08.12 - 14.12</t>
        </is>
      </c>
      <c r="CK3" s="857" t="n"/>
      <c r="CL3" s="421" t="inlineStr">
        <is>
          <t>15.12 - 21.12</t>
        </is>
      </c>
      <c r="CM3" s="857" t="n"/>
      <c r="CN3" s="421" t="inlineStr">
        <is>
          <t>22.12 - 28.12</t>
        </is>
      </c>
      <c r="CO3" s="857" t="n"/>
      <c r="CP3" s="421" t="inlineStr">
        <is>
          <t>29.12 - 30.12</t>
        </is>
      </c>
      <c r="CQ3" s="857" t="n"/>
    </row>
    <row r="4" outlineLevel="1" s="414">
      <c r="A4" s="460" t="n"/>
      <c r="B4" s="461" t="inlineStr">
        <is>
          <t>MQL</t>
        </is>
      </c>
      <c r="C4" s="461" t="inlineStr">
        <is>
          <t>SQL</t>
        </is>
      </c>
      <c r="D4" s="461" t="inlineStr">
        <is>
          <t>MQL</t>
        </is>
      </c>
      <c r="E4" s="461" t="inlineStr">
        <is>
          <t>SQL</t>
        </is>
      </c>
      <c r="F4" s="461" t="inlineStr">
        <is>
          <t>MQL</t>
        </is>
      </c>
      <c r="G4" s="461" t="inlineStr">
        <is>
          <t>SQL</t>
        </is>
      </c>
      <c r="H4" s="461" t="inlineStr">
        <is>
          <t>MQL</t>
        </is>
      </c>
      <c r="I4" s="461" t="inlineStr">
        <is>
          <t>SQL</t>
        </is>
      </c>
      <c r="J4" s="461" t="inlineStr">
        <is>
          <t>MQL</t>
        </is>
      </c>
      <c r="K4" s="461" t="inlineStr">
        <is>
          <t>SQL</t>
        </is>
      </c>
      <c r="L4" s="461" t="inlineStr">
        <is>
          <t>MQL</t>
        </is>
      </c>
      <c r="M4" s="461" t="inlineStr">
        <is>
          <t>SQL</t>
        </is>
      </c>
      <c r="N4" s="463" t="inlineStr">
        <is>
          <t>MQL</t>
        </is>
      </c>
      <c r="O4" s="463" t="inlineStr">
        <is>
          <t>SQL</t>
        </is>
      </c>
      <c r="P4" s="462" t="inlineStr">
        <is>
          <t>MQL</t>
        </is>
      </c>
      <c r="Q4" s="462" t="inlineStr">
        <is>
          <t>SQL</t>
        </is>
      </c>
      <c r="R4" s="463" t="inlineStr">
        <is>
          <t>MQL</t>
        </is>
      </c>
      <c r="S4" s="463" t="inlineStr">
        <is>
          <t>SQL</t>
        </is>
      </c>
      <c r="T4" s="463" t="inlineStr">
        <is>
          <t>MQL</t>
        </is>
      </c>
      <c r="U4" s="463" t="inlineStr">
        <is>
          <t>SQL</t>
        </is>
      </c>
      <c r="V4" s="463" t="inlineStr">
        <is>
          <t>MQL</t>
        </is>
      </c>
      <c r="W4" s="463" t="inlineStr">
        <is>
          <t>SQL</t>
        </is>
      </c>
      <c r="X4" s="463" t="inlineStr">
        <is>
          <t>MQL</t>
        </is>
      </c>
      <c r="Y4" s="463" t="inlineStr">
        <is>
          <t>SQL</t>
        </is>
      </c>
      <c r="Z4" s="463" t="inlineStr">
        <is>
          <t>MQL</t>
        </is>
      </c>
      <c r="AA4" s="463" t="inlineStr">
        <is>
          <t>SQL</t>
        </is>
      </c>
      <c r="AB4" s="463" t="inlineStr">
        <is>
          <t>MQL</t>
        </is>
      </c>
      <c r="AC4" s="463" t="inlineStr">
        <is>
          <t>SQL</t>
        </is>
      </c>
      <c r="AD4" s="462" t="inlineStr">
        <is>
          <t>MQL</t>
        </is>
      </c>
      <c r="AE4" s="462" t="inlineStr">
        <is>
          <t>SQL</t>
        </is>
      </c>
      <c r="AF4" s="463" t="inlineStr">
        <is>
          <t>MQL</t>
        </is>
      </c>
      <c r="AG4" s="463" t="inlineStr">
        <is>
          <t>SQL</t>
        </is>
      </c>
      <c r="AH4" s="463" t="inlineStr">
        <is>
          <t>MQL</t>
        </is>
      </c>
      <c r="AI4" s="463" t="inlineStr">
        <is>
          <t>SQL</t>
        </is>
      </c>
      <c r="AJ4" s="463" t="inlineStr">
        <is>
          <t>MQL</t>
        </is>
      </c>
      <c r="AK4" s="463" t="inlineStr">
        <is>
          <t>SQL</t>
        </is>
      </c>
      <c r="AL4" s="463" t="inlineStr">
        <is>
          <t>MQL</t>
        </is>
      </c>
      <c r="AM4" s="463" t="inlineStr">
        <is>
          <t>SQL</t>
        </is>
      </c>
      <c r="AN4" s="463" t="inlineStr">
        <is>
          <t>MQL</t>
        </is>
      </c>
      <c r="AO4" s="463" t="inlineStr">
        <is>
          <t>SQL</t>
        </is>
      </c>
      <c r="AP4" s="463" t="inlineStr">
        <is>
          <t>MQL</t>
        </is>
      </c>
      <c r="AQ4" s="463" t="inlineStr">
        <is>
          <t>SQL</t>
        </is>
      </c>
      <c r="AR4" s="462" t="inlineStr">
        <is>
          <t>MQL</t>
        </is>
      </c>
      <c r="AS4" s="462" t="inlineStr">
        <is>
          <t>SQL</t>
        </is>
      </c>
      <c r="AT4" s="463" t="inlineStr">
        <is>
          <t>MQL</t>
        </is>
      </c>
      <c r="AU4" s="463" t="inlineStr">
        <is>
          <t>SQL</t>
        </is>
      </c>
      <c r="AV4" s="463" t="inlineStr">
        <is>
          <t>MQL</t>
        </is>
      </c>
      <c r="AW4" s="463" t="inlineStr">
        <is>
          <t>SQL</t>
        </is>
      </c>
      <c r="AX4" s="463" t="inlineStr">
        <is>
          <t>MQL</t>
        </is>
      </c>
      <c r="AY4" s="463" t="inlineStr">
        <is>
          <t>SQL</t>
        </is>
      </c>
      <c r="AZ4" s="463" t="inlineStr">
        <is>
          <t>MQL</t>
        </is>
      </c>
      <c r="BA4" s="463" t="inlineStr">
        <is>
          <t>SQL</t>
        </is>
      </c>
      <c r="BB4" s="463" t="inlineStr">
        <is>
          <t>MQL</t>
        </is>
      </c>
      <c r="BC4" s="463" t="inlineStr">
        <is>
          <t>SQL</t>
        </is>
      </c>
      <c r="BD4" s="463" t="inlineStr">
        <is>
          <t>MQL</t>
        </is>
      </c>
      <c r="BE4" s="463" t="inlineStr">
        <is>
          <t>SQL</t>
        </is>
      </c>
      <c r="BF4" s="463" t="inlineStr">
        <is>
          <t>MQL</t>
        </is>
      </c>
      <c r="BG4" s="463" t="inlineStr">
        <is>
          <t>SQL</t>
        </is>
      </c>
      <c r="BH4" s="462" t="inlineStr">
        <is>
          <t>MQL</t>
        </is>
      </c>
      <c r="BI4" s="462" t="inlineStr">
        <is>
          <t>SQL</t>
        </is>
      </c>
      <c r="BJ4" s="463" t="inlineStr">
        <is>
          <t>MQL</t>
        </is>
      </c>
      <c r="BK4" s="463" t="inlineStr">
        <is>
          <t>SQL</t>
        </is>
      </c>
      <c r="BL4" s="463" t="inlineStr">
        <is>
          <t>MQL</t>
        </is>
      </c>
      <c r="BM4" s="463" t="inlineStr">
        <is>
          <t>SQL</t>
        </is>
      </c>
      <c r="BN4" s="463" t="inlineStr">
        <is>
          <t>MQL</t>
        </is>
      </c>
      <c r="BO4" s="463" t="inlineStr">
        <is>
          <t>SQL</t>
        </is>
      </c>
      <c r="BP4" s="463" t="inlineStr">
        <is>
          <t>MQL</t>
        </is>
      </c>
      <c r="BQ4" s="463" t="inlineStr">
        <is>
          <t>SQL</t>
        </is>
      </c>
      <c r="BR4" s="463" t="inlineStr">
        <is>
          <t>MQL</t>
        </is>
      </c>
      <c r="BS4" s="463" t="inlineStr">
        <is>
          <t>SQL</t>
        </is>
      </c>
      <c r="BT4" s="462" t="inlineStr">
        <is>
          <t>MQL</t>
        </is>
      </c>
      <c r="BU4" s="462" t="inlineStr">
        <is>
          <t>SQL</t>
        </is>
      </c>
      <c r="BV4" s="463" t="inlineStr">
        <is>
          <t>MQL</t>
        </is>
      </c>
      <c r="BW4" s="463" t="inlineStr">
        <is>
          <t>SQL</t>
        </is>
      </c>
      <c r="BX4" s="463" t="inlineStr">
        <is>
          <t>MQL</t>
        </is>
      </c>
      <c r="BY4" s="463" t="inlineStr">
        <is>
          <t>SQL</t>
        </is>
      </c>
      <c r="BZ4" s="463" t="inlineStr">
        <is>
          <t>MQL</t>
        </is>
      </c>
      <c r="CA4" s="463" t="inlineStr">
        <is>
          <t>SQL</t>
        </is>
      </c>
      <c r="CB4" s="463" t="inlineStr">
        <is>
          <t>MQL</t>
        </is>
      </c>
      <c r="CC4" s="62" t="inlineStr">
        <is>
          <t>SQL</t>
        </is>
      </c>
      <c r="CD4" s="61" t="inlineStr">
        <is>
          <t>MQL</t>
        </is>
      </c>
      <c r="CE4" s="62" t="inlineStr">
        <is>
          <t>SQL</t>
        </is>
      </c>
      <c r="CF4" s="63" t="inlineStr">
        <is>
          <t>MQL</t>
        </is>
      </c>
      <c r="CG4" s="64" t="inlineStr">
        <is>
          <t>SQL</t>
        </is>
      </c>
      <c r="CH4" s="65" t="inlineStr">
        <is>
          <t>MQL</t>
        </is>
      </c>
      <c r="CI4" s="66" t="inlineStr">
        <is>
          <t>SQL</t>
        </is>
      </c>
      <c r="CJ4" s="65" t="inlineStr">
        <is>
          <t>MQL</t>
        </is>
      </c>
      <c r="CK4" s="66" t="inlineStr">
        <is>
          <t>SQL</t>
        </is>
      </c>
      <c r="CL4" s="65" t="inlineStr">
        <is>
          <t>MQL</t>
        </is>
      </c>
      <c r="CM4" s="66" t="inlineStr">
        <is>
          <t>SQL</t>
        </is>
      </c>
      <c r="CN4" s="65" t="inlineStr">
        <is>
          <t>MQL</t>
        </is>
      </c>
      <c r="CO4" s="66" t="inlineStr">
        <is>
          <t>SQL</t>
        </is>
      </c>
      <c r="CP4" s="65" t="inlineStr">
        <is>
          <t>MQL</t>
        </is>
      </c>
      <c r="CQ4" s="66" t="inlineStr">
        <is>
          <t>SQL</t>
        </is>
      </c>
    </row>
    <row r="5" outlineLevel="1" s="414">
      <c r="A5" s="464" t="inlineStr">
        <is>
          <t>Лиды</t>
        </is>
      </c>
      <c r="B5" s="465">
        <f>'Продукт 3'!B11</f>
        <v/>
      </c>
      <c r="C5" s="465">
        <f>'Продукт 3'!D11</f>
        <v/>
      </c>
      <c r="D5" s="465">
        <f>SUM(P5,AD5,AR5,BH5,BT5,CF5)</f>
        <v/>
      </c>
      <c r="E5" s="465">
        <f>SUM(Q5,AE5,AS5,BI5,BU5,CG5)</f>
        <v/>
      </c>
      <c r="F5" s="465">
        <f>'Продукт 2'!B6+'Продукт 2'!B7+'Продукт 2'!B8+'Продукт 3'!B6+'Продукт 3'!B7+'Продукт 3'!B8</f>
        <v/>
      </c>
      <c r="G5" s="465">
        <f>'Продукт 2'!D6+'Продукт 2'!D7+'Продукт 2'!D8</f>
        <v/>
      </c>
      <c r="H5" s="465">
        <f>AD5+AR5+BH5</f>
        <v/>
      </c>
      <c r="I5" s="465">
        <f>AE5+AS5+BI5</f>
        <v/>
      </c>
      <c r="J5" s="465">
        <f>'Продукт 2'!B8+'Продукт 2'!B9+'Продукт 2'!B10+'Продукт 3'!B8+'Продукт 3'!B9+'Продукт 3'!B10</f>
        <v/>
      </c>
      <c r="K5" s="465">
        <f>'Продукт 2'!D8+'Продукт 2'!D9+'Продукт 2'!D10+'Продукт 3'!D8+'Продукт 3'!D9+'Продукт 3'!D10</f>
        <v/>
      </c>
      <c r="L5" s="465">
        <f>BH5+BT5+CF5</f>
        <v/>
      </c>
      <c r="M5" s="465">
        <f>BI5+BU5+CG5</f>
        <v/>
      </c>
      <c r="N5" s="467">
        <f>SUM(N7:N20)</f>
        <v/>
      </c>
      <c r="O5" s="467">
        <f>SUM(O7:O20)</f>
        <v/>
      </c>
      <c r="P5" s="466">
        <f>SUM(P7:P20)</f>
        <v/>
      </c>
      <c r="Q5" s="466">
        <f>SUM(Q7:Q20)</f>
        <v/>
      </c>
      <c r="R5" s="467">
        <f>SUM(R7:R20)</f>
        <v/>
      </c>
      <c r="S5" s="467">
        <f>SUM(S7:S20)</f>
        <v/>
      </c>
      <c r="T5" s="467">
        <f>SUM(T7:T20)</f>
        <v/>
      </c>
      <c r="U5" s="467">
        <f>SUM(U7:U20)</f>
        <v/>
      </c>
      <c r="V5" s="467">
        <f>SUM(V7:V20)</f>
        <v/>
      </c>
      <c r="W5" s="467">
        <f>SUM(W7:W20)</f>
        <v/>
      </c>
      <c r="X5" s="467">
        <f>SUM(X7:X20)</f>
        <v/>
      </c>
      <c r="Y5" s="467">
        <f>SUM(Y7:Y20)</f>
        <v/>
      </c>
      <c r="Z5" s="467">
        <f>SUM(Z7:Z20)</f>
        <v/>
      </c>
      <c r="AA5" s="467">
        <f>SUM(AA7:AA20)</f>
        <v/>
      </c>
      <c r="AB5" s="467">
        <f>'Продукт 3'!B6</f>
        <v/>
      </c>
      <c r="AC5" s="467">
        <f>'Продукт 3'!D6</f>
        <v/>
      </c>
      <c r="AD5" s="466">
        <f>SUM(AD7:AD20)</f>
        <v/>
      </c>
      <c r="AE5" s="466">
        <f>SUM(AE7:AE20)</f>
        <v/>
      </c>
      <c r="AF5" s="467">
        <f>SUM(AF7:AF20)</f>
        <v/>
      </c>
      <c r="AG5" s="467">
        <f>SUM(AG7:AG20)</f>
        <v/>
      </c>
      <c r="AH5" s="467">
        <f>SUM(AH7:AH20)</f>
        <v/>
      </c>
      <c r="AI5" s="467">
        <f>SUM(AI7:AI20)</f>
        <v/>
      </c>
      <c r="AJ5" s="467">
        <f>SUM(AJ7:AJ20)</f>
        <v/>
      </c>
      <c r="AK5" s="467">
        <f>SUM(AK7:AK20)</f>
        <v/>
      </c>
      <c r="AL5" s="467">
        <f>SUM(AL7:AL20)</f>
        <v/>
      </c>
      <c r="AM5" s="467">
        <f>SUM(AM7:AM20)</f>
        <v/>
      </c>
      <c r="AN5" s="467">
        <f>SUM(AN7:AN20)</f>
        <v/>
      </c>
      <c r="AO5" s="467">
        <f>SUM(AO7:AO20)</f>
        <v/>
      </c>
      <c r="AP5" s="467">
        <f>'Продукт 2'!B7+'Продукт 3'!B7</f>
        <v/>
      </c>
      <c r="AQ5" s="467">
        <f>'Продукт 3'!D7</f>
        <v/>
      </c>
      <c r="AR5" s="466">
        <f>SUM(AR7:AR20)</f>
        <v/>
      </c>
      <c r="AS5" s="466">
        <f>SUM(AS7:AS20)</f>
        <v/>
      </c>
      <c r="AT5" s="467">
        <f>SUM(AT7:AT20)</f>
        <v/>
      </c>
      <c r="AU5" s="467">
        <f>SUM(AU7:AU20)</f>
        <v/>
      </c>
      <c r="AV5" s="467">
        <f>SUM(AV7:AV20)</f>
        <v/>
      </c>
      <c r="AW5" s="467">
        <f>SUM(AW7:AW20)</f>
        <v/>
      </c>
      <c r="AX5" s="467">
        <f>SUM(AX7:AX20)</f>
        <v/>
      </c>
      <c r="AY5" s="467">
        <f>SUM(AY7:AY20)</f>
        <v/>
      </c>
      <c r="AZ5" s="467">
        <f>SUM(AZ7:AZ20)</f>
        <v/>
      </c>
      <c r="BA5" s="467">
        <f>SUM(BA7:BA20)</f>
        <v/>
      </c>
      <c r="BB5" s="467">
        <f>SUM(BB7:BB20)</f>
        <v/>
      </c>
      <c r="BC5" s="467">
        <f>SUM(BC7:BC20)</f>
        <v/>
      </c>
      <c r="BD5" s="467">
        <f>SUM(BD7:BD20)</f>
        <v/>
      </c>
      <c r="BE5" s="467">
        <f>SUM(BE7:BE20)</f>
        <v/>
      </c>
      <c r="BF5" s="467">
        <f>'Продукт 2'!B8+'Продукт 3'!B8</f>
        <v/>
      </c>
      <c r="BG5" s="467">
        <f>'Продукт 2'!D8+'Продукт 3'!D8</f>
        <v/>
      </c>
      <c r="BH5" s="466">
        <f>SUM(BH7:BH20)</f>
        <v/>
      </c>
      <c r="BI5" s="466">
        <f>SUM(BI7:BI20)</f>
        <v/>
      </c>
      <c r="BJ5" s="467">
        <f>SUM(BJ7:BJ20)</f>
        <v/>
      </c>
      <c r="BK5" s="467">
        <f>SUM(BK7:BK20)</f>
        <v/>
      </c>
      <c r="BL5" s="467">
        <f>SUM(BL7:BL20)</f>
        <v/>
      </c>
      <c r="BM5" s="467">
        <f>SUM(BM7:BM20)</f>
        <v/>
      </c>
      <c r="BN5" s="467">
        <f>SUM(BN7:BN20)</f>
        <v/>
      </c>
      <c r="BO5" s="467">
        <f>SUM(BO7:BO20)</f>
        <v/>
      </c>
      <c r="BP5" s="467">
        <f>SUM(BP7:BP20)</f>
        <v/>
      </c>
      <c r="BQ5" s="467">
        <f>SUM(BQ7:BQ20)</f>
        <v/>
      </c>
      <c r="BR5" s="467">
        <f>'Продукт 2'!B9+'Продукт 3'!B9</f>
        <v/>
      </c>
      <c r="BS5" s="467">
        <f>'Продукт 2'!D9+'Продукт 3'!D9</f>
        <v/>
      </c>
      <c r="BT5" s="466">
        <f>SUM(BT7:BT20)</f>
        <v/>
      </c>
      <c r="BU5" s="466">
        <f>SUM(BU7:BU20)</f>
        <v/>
      </c>
      <c r="BV5" s="467">
        <f>SUM(BV7:BV20)</f>
        <v/>
      </c>
      <c r="BW5" s="467">
        <f>SUM(BW7:BW20)</f>
        <v/>
      </c>
      <c r="BX5" s="467">
        <f>SUM(BX7:BX20)</f>
        <v/>
      </c>
      <c r="BY5" s="467">
        <f>SUM(BY7:BY20)</f>
        <v/>
      </c>
      <c r="BZ5" s="467">
        <f>SUM(BZ7:BZ20)</f>
        <v/>
      </c>
      <c r="CA5" s="467">
        <f>SUM(CA7:CA20)</f>
        <v/>
      </c>
      <c r="CB5" s="467">
        <f>SUM(CB7:CB20)</f>
        <v/>
      </c>
      <c r="CC5" s="71">
        <f>SUM(CC7:CC20)</f>
        <v/>
      </c>
      <c r="CD5" s="70">
        <f>'Продукт 2'!B10+'Продукт 3'!B10</f>
        <v/>
      </c>
      <c r="CE5" s="73">
        <f>'Продукт 2'!D10+'Продукт 3'!D10</f>
        <v/>
      </c>
      <c r="CF5" s="74">
        <f>SUM(CF7:CF20)</f>
        <v/>
      </c>
      <c r="CG5" s="75">
        <f>SUM(CG7:CG20)</f>
        <v/>
      </c>
      <c r="CH5" s="76">
        <f>SUM(CH7:CH20)</f>
        <v/>
      </c>
      <c r="CI5" s="77">
        <f>SUM(CI7:CI20)</f>
        <v/>
      </c>
      <c r="CJ5" s="78">
        <f>SUM(CJ7:CJ20)</f>
        <v/>
      </c>
      <c r="CK5" s="77">
        <f>SUM(CK7:CK20)</f>
        <v/>
      </c>
      <c r="CL5" s="78">
        <f>SUM(CL7:CL20)</f>
        <v/>
      </c>
      <c r="CM5" s="77">
        <f>SUM(CM7:CM20)</f>
        <v/>
      </c>
      <c r="CN5" s="78">
        <f>SUM(CN7:CN20)</f>
        <v/>
      </c>
      <c r="CO5" s="77">
        <f>SUM(CO7:CO20)</f>
        <v/>
      </c>
      <c r="CP5" s="78">
        <f>SUM(CP7:CP20)</f>
        <v/>
      </c>
      <c r="CQ5" s="77">
        <f>SUM(CQ7:CQ20)</f>
        <v/>
      </c>
    </row>
    <row r="6" outlineLevel="1" ht="33.75" customHeight="1" s="414">
      <c r="A6" s="468" t="inlineStr">
        <is>
          <t xml:space="preserve">MQL-&gt;SQL 
</t>
        </is>
      </c>
      <c r="B6" s="469" t="n">
        <v>0.4</v>
      </c>
      <c r="C6" s="856" t="n"/>
      <c r="D6" s="470">
        <f>IFERROR(E5/D5,0)</f>
        <v/>
      </c>
      <c r="E6" s="856" t="n"/>
      <c r="F6" s="470">
        <f>IFERROR(G5/F5,0)</f>
        <v/>
      </c>
      <c r="G6" s="856" t="n"/>
      <c r="H6" s="470">
        <f>IFERROR(I5/H5,0)</f>
        <v/>
      </c>
      <c r="I6" s="856" t="n"/>
      <c r="J6" s="470">
        <f>IFERROR(K5/J5,0)</f>
        <v/>
      </c>
      <c r="K6" s="856" t="n"/>
      <c r="L6" s="470">
        <f>IFERROR(M5/L5,0)</f>
        <v/>
      </c>
      <c r="M6" s="856" t="n"/>
      <c r="N6" s="473" t="n">
        <v>0.4</v>
      </c>
      <c r="O6" s="856" t="n"/>
      <c r="P6" s="471">
        <f>IFERROR(Q5/P5,0)</f>
        <v/>
      </c>
      <c r="Q6" s="856" t="n"/>
      <c r="R6" s="472">
        <f>IFERROR(S5/R5,0)</f>
        <v/>
      </c>
      <c r="S6" s="856" t="n"/>
      <c r="T6" s="472">
        <f>IFERROR(U5/T5,0)</f>
        <v/>
      </c>
      <c r="U6" s="856" t="n"/>
      <c r="V6" s="472">
        <f>IFERROR(W5/V5,0)</f>
        <v/>
      </c>
      <c r="W6" s="856" t="n"/>
      <c r="X6" s="472">
        <f>IFERROR(Y5/X5,0)</f>
        <v/>
      </c>
      <c r="Y6" s="856" t="n"/>
      <c r="Z6" s="472">
        <f>IFERROR(AA5/Z5,0)</f>
        <v/>
      </c>
      <c r="AA6" s="856" t="n"/>
      <c r="AB6" s="473">
        <f>IFERROR(AC5/AB5,0)</f>
        <v/>
      </c>
      <c r="AC6" s="856" t="n"/>
      <c r="AD6" s="471">
        <f>IFERROR(AE5/AD5,0)</f>
        <v/>
      </c>
      <c r="AE6" s="856" t="n"/>
      <c r="AF6" s="471">
        <f>IFERROR(AG5/AF5,0)</f>
        <v/>
      </c>
      <c r="AG6" s="856" t="n"/>
      <c r="AH6" s="471">
        <f>IFERROR(AI5/AH5,0)</f>
        <v/>
      </c>
      <c r="AI6" s="856" t="n"/>
      <c r="AJ6" s="471">
        <f>IFERROR(AK5/AJ5,0)</f>
        <v/>
      </c>
      <c r="AK6" s="856" t="n"/>
      <c r="AL6" s="471">
        <f>IFERROR(AM5/AL5,0)</f>
        <v/>
      </c>
      <c r="AM6" s="856" t="n"/>
      <c r="AN6" s="471">
        <f>IFERROR(AO5/AN5,0)</f>
        <v/>
      </c>
      <c r="AO6" s="856" t="n"/>
      <c r="AP6" s="473">
        <f>IFERROR(AQ5/AP5,0)</f>
        <v/>
      </c>
      <c r="AQ6" s="856" t="n"/>
      <c r="AR6" s="471">
        <f>IFERROR(AS5/AR5,0)</f>
        <v/>
      </c>
      <c r="AS6" s="856" t="n"/>
      <c r="AT6" s="471">
        <f>IFERROR(AU5/AT5,0)</f>
        <v/>
      </c>
      <c r="AU6" s="856" t="n"/>
      <c r="AV6" s="471">
        <f>IFERROR(AW5/AV5,0)</f>
        <v/>
      </c>
      <c r="AW6" s="856" t="n"/>
      <c r="AX6" s="471">
        <f>IFERROR(AY5/AX5,0)</f>
        <v/>
      </c>
      <c r="AY6" s="856" t="n"/>
      <c r="AZ6" s="471">
        <f>IFERROR(BA5/AZ5,0)</f>
        <v/>
      </c>
      <c r="BA6" s="856" t="n"/>
      <c r="BB6" s="471">
        <f>IFERROR(BC5/BB5,0)</f>
        <v/>
      </c>
      <c r="BC6" s="856" t="n"/>
      <c r="BD6" s="471">
        <f>IFERROR(BE5/BD5,0)</f>
        <v/>
      </c>
      <c r="BE6" s="856" t="n"/>
      <c r="BF6" s="473">
        <f>IFERROR(BG5/BF5,0)</f>
        <v/>
      </c>
      <c r="BG6" s="856" t="n"/>
      <c r="BH6" s="471">
        <f>IFERROR(BI5/BH5,0)</f>
        <v/>
      </c>
      <c r="BI6" s="856" t="n"/>
      <c r="BJ6" s="471">
        <f>IFERROR(BK5/BJ5,0)</f>
        <v/>
      </c>
      <c r="BK6" s="856" t="n"/>
      <c r="BL6" s="471">
        <f>IFERROR(BM5/BL5,0)</f>
        <v/>
      </c>
      <c r="BM6" s="856" t="n"/>
      <c r="BN6" s="471">
        <f>IFERROR(BO5/BN5,0)</f>
        <v/>
      </c>
      <c r="BO6" s="856" t="n"/>
      <c r="BP6" s="471">
        <f>IFERROR(BQ5/BP5,0)</f>
        <v/>
      </c>
      <c r="BQ6" s="856" t="n"/>
      <c r="BR6" s="471">
        <f>IFERROR(BS5/BR5,0)</f>
        <v/>
      </c>
      <c r="BS6" s="856" t="n"/>
      <c r="BT6" s="471">
        <f>IFERROR(BU5/BT5,0)</f>
        <v/>
      </c>
      <c r="BU6" s="856" t="n"/>
      <c r="BV6" s="471">
        <f>IFERROR(BW5/BV5,0)</f>
        <v/>
      </c>
      <c r="BW6" s="856" t="n"/>
      <c r="BX6" s="471">
        <f>IFERROR(BY5/BX5,0)</f>
        <v/>
      </c>
      <c r="BY6" s="856" t="n"/>
      <c r="BZ6" s="471">
        <f>IFERROR(CA5/BZ5,0)</f>
        <v/>
      </c>
      <c r="CA6" s="856" t="n"/>
      <c r="CB6" s="471">
        <f>IFERROR(CC5/CB5,0)</f>
        <v/>
      </c>
      <c r="CC6" s="856" t="n"/>
      <c r="CD6" s="423">
        <f>IFERROR(CE5/CD5,0)</f>
        <v/>
      </c>
      <c r="CE6" s="857" t="n"/>
      <c r="CF6" s="423">
        <f>IFERROR(CG5/CF5,0)</f>
        <v/>
      </c>
      <c r="CG6" s="857" t="n"/>
      <c r="CH6" s="425">
        <f>IFERROR(CI5/CH5,0)</f>
        <v/>
      </c>
      <c r="CI6" s="857" t="n"/>
      <c r="CJ6" s="425">
        <f>IFERROR(CK5/CJ5,0)</f>
        <v/>
      </c>
      <c r="CK6" s="857" t="n"/>
      <c r="CL6" s="425">
        <f>IFERROR(CM5/CL5,0)</f>
        <v/>
      </c>
      <c r="CM6" s="857" t="n"/>
      <c r="CN6" s="425">
        <f>IFERROR(CO5/CN5,0)</f>
        <v/>
      </c>
      <c r="CO6" s="857" t="n"/>
      <c r="CP6" s="425">
        <f>IFERROR(CQ5/CP5,0)</f>
        <v/>
      </c>
      <c r="CQ6" s="857" t="n"/>
    </row>
    <row r="7" outlineLevel="1" s="414">
      <c r="A7" s="475" t="inlineStr">
        <is>
          <t>SEO</t>
        </is>
      </c>
      <c r="B7" s="87" t="n"/>
      <c r="C7" s="88" t="n"/>
      <c r="D7" s="476">
        <f>SUM(P7,AD7,AR7,BH7,BT7,CF7)</f>
        <v/>
      </c>
      <c r="E7" s="476">
        <f>SUM(Q7,AE7,AS7,BI7,BU7,CG7)</f>
        <v/>
      </c>
      <c r="F7" s="87" t="n"/>
      <c r="G7" s="88" t="n"/>
      <c r="H7" s="476">
        <f>P7+AD7+AR7</f>
        <v/>
      </c>
      <c r="I7" s="476">
        <f>Q7+AE7+AS7</f>
        <v/>
      </c>
      <c r="J7" s="87" t="n"/>
      <c r="K7" s="88" t="n"/>
      <c r="L7" s="476">
        <f>BH7+BT7+CF7</f>
        <v/>
      </c>
      <c r="M7" s="476">
        <f>BI7+BU7+CG7</f>
        <v/>
      </c>
      <c r="N7" s="478" t="n"/>
      <c r="O7" s="479" t="n"/>
      <c r="P7" s="477">
        <f>R7+T7+V7+X7+Z7</f>
        <v/>
      </c>
      <c r="Q7" s="477">
        <f>S7+U7+W7+AA7</f>
        <v/>
      </c>
      <c r="R7" s="484" t="n"/>
      <c r="S7" s="481" t="n"/>
      <c r="T7" s="484" t="n"/>
      <c r="U7" s="481" t="n"/>
      <c r="V7" s="480" t="n"/>
      <c r="W7" s="481" t="n"/>
      <c r="X7" s="480" t="n"/>
      <c r="Y7" s="481" t="n"/>
      <c r="Z7" s="480" t="n"/>
      <c r="AA7" s="481" t="n"/>
      <c r="AB7" s="478" t="n"/>
      <c r="AC7" s="479" t="n"/>
      <c r="AD7" s="477">
        <f>AF7+AH7+AJ7+AL7+AN7</f>
        <v/>
      </c>
      <c r="AE7" s="477">
        <f>AG7+AI7+AK7+AO7</f>
        <v/>
      </c>
      <c r="AF7" s="457" t="n">
        <v>0</v>
      </c>
      <c r="AG7" s="457" t="n">
        <v>0</v>
      </c>
      <c r="AH7" s="457" t="n">
        <v>0</v>
      </c>
      <c r="AI7" s="457" t="n">
        <v>0</v>
      </c>
      <c r="AJ7" s="457" t="n">
        <v>0</v>
      </c>
      <c r="AK7" s="457" t="n">
        <v>0</v>
      </c>
      <c r="AL7" s="457" t="n">
        <v>0</v>
      </c>
      <c r="AM7" s="457" t="n">
        <v>0</v>
      </c>
      <c r="AN7" s="480" t="n"/>
      <c r="AO7" s="481" t="n"/>
      <c r="AP7" s="478" t="n"/>
      <c r="AQ7" s="479" t="n"/>
      <c r="AR7" s="477">
        <f>AT7+AV7+AX7+AZ7+BB7</f>
        <v/>
      </c>
      <c r="AS7" s="477">
        <f>AU7+AW7+BA7+BC7</f>
        <v/>
      </c>
      <c r="AT7" s="457" t="n">
        <v>1</v>
      </c>
      <c r="AU7" s="457" t="n">
        <v>1</v>
      </c>
      <c r="AV7" s="457" t="n">
        <v>0</v>
      </c>
      <c r="AW7" s="457" t="n">
        <v>0</v>
      </c>
      <c r="AX7" s="457" t="n">
        <v>0</v>
      </c>
      <c r="AY7" s="457" t="n">
        <v>0</v>
      </c>
      <c r="AZ7" s="480" t="n"/>
      <c r="BA7" s="481" t="n"/>
      <c r="BB7" s="480" t="n"/>
      <c r="BC7" s="481" t="n"/>
      <c r="BD7" s="480" t="n"/>
      <c r="BE7" s="481" t="n"/>
      <c r="BF7" s="478" t="n"/>
      <c r="BG7" s="479" t="n"/>
      <c r="BH7" s="482" t="n"/>
      <c r="BI7" s="483" t="n"/>
      <c r="BJ7" s="484" t="n"/>
      <c r="BK7" s="481" t="n"/>
      <c r="BL7" s="484" t="n"/>
      <c r="BM7" s="481" t="n"/>
      <c r="BN7" s="480" t="n"/>
      <c r="BO7" s="481" t="n"/>
      <c r="BP7" s="480" t="n"/>
      <c r="BQ7" s="481" t="n"/>
      <c r="BR7" s="478" t="n"/>
      <c r="BS7" s="479" t="n"/>
      <c r="BT7" s="482" t="n"/>
      <c r="BU7" s="483" t="n"/>
      <c r="BV7" s="484" t="n"/>
      <c r="BW7" s="481" t="n"/>
      <c r="BX7" s="484" t="n"/>
      <c r="BY7" s="481" t="n"/>
      <c r="BZ7" s="480" t="n"/>
      <c r="CA7" s="481" t="n"/>
      <c r="CB7" s="480" t="n"/>
      <c r="CC7" s="95" t="n"/>
      <c r="CD7" s="96" t="n"/>
      <c r="CE7" s="97" t="n"/>
      <c r="CF7" s="92" t="n"/>
      <c r="CG7" s="93" t="n"/>
      <c r="CH7" s="98" t="n"/>
      <c r="CI7" s="99" t="n"/>
      <c r="CJ7" s="100" t="n"/>
      <c r="CK7" s="99" t="n"/>
      <c r="CL7" s="100" t="n"/>
      <c r="CM7" s="99" t="n"/>
      <c r="CN7" s="100" t="n"/>
      <c r="CO7" s="99" t="n"/>
      <c r="CP7" s="100" t="n"/>
      <c r="CQ7" s="99" t="n"/>
    </row>
    <row r="8" outlineLevel="1" s="414">
      <c r="A8" s="475" t="inlineStr">
        <is>
          <t>Яндекс.Директ</t>
        </is>
      </c>
      <c r="B8" s="87" t="n"/>
      <c r="C8" s="88" t="n"/>
      <c r="D8" s="476">
        <f>SUM(P8,AD8,AR8,BH8,BT8,CF8)</f>
        <v/>
      </c>
      <c r="E8" s="476">
        <f>SUM(Q8,AE8,AS8,BI8,BU8,CG8)</f>
        <v/>
      </c>
      <c r="F8" s="87" t="n"/>
      <c r="G8" s="88" t="n"/>
      <c r="H8" s="476">
        <f>P8+AD8+AR8</f>
        <v/>
      </c>
      <c r="I8" s="476">
        <f>Q8+AE8+AS8</f>
        <v/>
      </c>
      <c r="J8" s="87" t="n"/>
      <c r="K8" s="88" t="n"/>
      <c r="L8" s="476">
        <f>BH8+BT8+CF8</f>
        <v/>
      </c>
      <c r="M8" s="476">
        <f>BI8+BU8+CG8</f>
        <v/>
      </c>
      <c r="N8" s="478" t="n"/>
      <c r="O8" s="479" t="n"/>
      <c r="P8" s="477">
        <f>R8+T8+V8+X8+Z8</f>
        <v/>
      </c>
      <c r="Q8" s="477">
        <f>S8+U8+W8+AA8</f>
        <v/>
      </c>
      <c r="R8" s="484" t="n"/>
      <c r="S8" s="481" t="n"/>
      <c r="T8" s="484" t="n"/>
      <c r="U8" s="481" t="n"/>
      <c r="V8" s="480" t="n"/>
      <c r="W8" s="481" t="n"/>
      <c r="X8" s="480" t="n"/>
      <c r="Y8" s="481" t="n"/>
      <c r="Z8" s="480" t="n"/>
      <c r="AA8" s="481" t="n"/>
      <c r="AB8" s="478" t="n"/>
      <c r="AC8" s="479" t="n"/>
      <c r="AD8" s="477">
        <f>AF8+AH8+AJ8+AL8+AN8</f>
        <v/>
      </c>
      <c r="AE8" s="477">
        <f>AG8+AI8+AK8+AO8</f>
        <v/>
      </c>
      <c r="AF8" s="457" t="n">
        <v>0</v>
      </c>
      <c r="AG8" s="457" t="n">
        <v>0</v>
      </c>
      <c r="AH8" s="457" t="n">
        <v>0</v>
      </c>
      <c r="AI8" s="457" t="n">
        <v>0</v>
      </c>
      <c r="AJ8" s="457" t="n">
        <v>1</v>
      </c>
      <c r="AK8" s="457" t="n">
        <v>1</v>
      </c>
      <c r="AL8" s="457" t="n">
        <v>0</v>
      </c>
      <c r="AM8" s="457" t="n">
        <v>0</v>
      </c>
      <c r="AN8" s="480" t="n"/>
      <c r="AO8" s="481" t="n"/>
      <c r="AP8" s="478" t="n"/>
      <c r="AQ8" s="479" t="n"/>
      <c r="AR8" s="477">
        <f>AT8+AV8+AX8+AZ8+BB8</f>
        <v/>
      </c>
      <c r="AS8" s="477">
        <f>AU8+AW8+BA8+BC8</f>
        <v/>
      </c>
      <c r="AT8" s="457" t="n">
        <v>1</v>
      </c>
      <c r="AU8" s="457" t="n">
        <v>1</v>
      </c>
      <c r="AV8" s="457" t="n">
        <v>1</v>
      </c>
      <c r="AW8" s="457" t="n">
        <v>0</v>
      </c>
      <c r="AX8" s="457" t="n">
        <v>0</v>
      </c>
      <c r="AY8" s="457" t="n">
        <v>0</v>
      </c>
      <c r="AZ8" s="480" t="n"/>
      <c r="BA8" s="481" t="n"/>
      <c r="BB8" s="480" t="n"/>
      <c r="BC8" s="481" t="n"/>
      <c r="BD8" s="480" t="n"/>
      <c r="BE8" s="481" t="n"/>
      <c r="BF8" s="478" t="n"/>
      <c r="BG8" s="479" t="n"/>
      <c r="BH8" s="482" t="n"/>
      <c r="BI8" s="483" t="n"/>
      <c r="BJ8" s="484" t="n"/>
      <c r="BK8" s="481" t="n"/>
      <c r="BL8" s="484" t="n"/>
      <c r="BM8" s="481" t="n"/>
      <c r="BN8" s="480" t="n"/>
      <c r="BO8" s="481" t="n"/>
      <c r="BP8" s="480" t="n"/>
      <c r="BQ8" s="481" t="n"/>
      <c r="BR8" s="478" t="n"/>
      <c r="BS8" s="479" t="n"/>
      <c r="BT8" s="482" t="n"/>
      <c r="BU8" s="483" t="n"/>
      <c r="BV8" s="484" t="n"/>
      <c r="BW8" s="481" t="n"/>
      <c r="BX8" s="484" t="n"/>
      <c r="BY8" s="481" t="n"/>
      <c r="BZ8" s="480" t="n"/>
      <c r="CA8" s="481" t="n"/>
      <c r="CB8" s="480" t="n"/>
      <c r="CC8" s="95" t="n"/>
      <c r="CD8" s="96" t="n"/>
      <c r="CE8" s="97" t="n"/>
      <c r="CF8" s="92" t="n"/>
      <c r="CG8" s="93" t="n"/>
      <c r="CH8" s="98" t="n"/>
      <c r="CI8" s="99" t="n"/>
      <c r="CJ8" s="100" t="n"/>
      <c r="CK8" s="99" t="n"/>
      <c r="CL8" s="100" t="n"/>
      <c r="CM8" s="99" t="n"/>
      <c r="CN8" s="100" t="n"/>
      <c r="CO8" s="99" t="n"/>
      <c r="CP8" s="100" t="n"/>
      <c r="CQ8" s="99" t="n"/>
    </row>
    <row r="9" outlineLevel="1" s="414">
      <c r="A9" s="475" t="inlineStr">
        <is>
          <t>Реферал</t>
        </is>
      </c>
      <c r="B9" s="87" t="n"/>
      <c r="C9" s="88" t="n"/>
      <c r="D9" s="476">
        <f>SUM(P9,AD9,AR9,BH9,BT9,CF9)</f>
        <v/>
      </c>
      <c r="E9" s="476">
        <f>SUM(Q9,AE9,AS9,BI9,BU9,CG9)</f>
        <v/>
      </c>
      <c r="F9" s="87" t="n"/>
      <c r="G9" s="88" t="n"/>
      <c r="H9" s="476">
        <f>P9+AD9+AR9</f>
        <v/>
      </c>
      <c r="I9" s="476">
        <f>Q9+AE9+AS9</f>
        <v/>
      </c>
      <c r="J9" s="87" t="n"/>
      <c r="K9" s="88" t="n"/>
      <c r="L9" s="476">
        <f>BH9+BT9+CF9</f>
        <v/>
      </c>
      <c r="M9" s="476">
        <f>BI9+BU9+CG9</f>
        <v/>
      </c>
      <c r="N9" s="478" t="n"/>
      <c r="O9" s="479" t="n"/>
      <c r="P9" s="477">
        <f>R9+T9+V9+X9+Z9</f>
        <v/>
      </c>
      <c r="Q9" s="477">
        <f>S9+U9+W9+AA9</f>
        <v/>
      </c>
      <c r="R9" s="484" t="n"/>
      <c r="S9" s="481" t="n"/>
      <c r="T9" s="484" t="n"/>
      <c r="U9" s="481" t="n"/>
      <c r="V9" s="480" t="n"/>
      <c r="W9" s="481" t="n"/>
      <c r="X9" s="480" t="n"/>
      <c r="Y9" s="481" t="n"/>
      <c r="Z9" s="480" t="n"/>
      <c r="AA9" s="481" t="n"/>
      <c r="AB9" s="478" t="n"/>
      <c r="AC9" s="479" t="n"/>
      <c r="AD9" s="477">
        <f>AF9+AH9+AJ9+AL9+AN9</f>
        <v/>
      </c>
      <c r="AE9" s="477">
        <f>AG9+AI9+AK9+AO9</f>
        <v/>
      </c>
      <c r="AF9" s="457" t="n">
        <v>0</v>
      </c>
      <c r="AG9" s="457" t="n">
        <v>0</v>
      </c>
      <c r="AH9" s="457" t="n">
        <v>0</v>
      </c>
      <c r="AI9" s="457" t="n">
        <v>0</v>
      </c>
      <c r="AJ9" s="457" t="n">
        <v>0</v>
      </c>
      <c r="AK9" s="457" t="n">
        <v>0</v>
      </c>
      <c r="AL9" s="457" t="n">
        <v>0</v>
      </c>
      <c r="AM9" s="457" t="n">
        <v>0</v>
      </c>
      <c r="AN9" s="480" t="n"/>
      <c r="AO9" s="481" t="n"/>
      <c r="AP9" s="478" t="n"/>
      <c r="AQ9" s="479" t="n"/>
      <c r="AR9" s="477">
        <f>AT9+AV9+AX9+AZ9+BB9</f>
        <v/>
      </c>
      <c r="AS9" s="477">
        <f>AU9+AW9+BA9+BC9</f>
        <v/>
      </c>
      <c r="AT9" s="457" t="n">
        <v>0</v>
      </c>
      <c r="AU9" s="457" t="n">
        <v>0</v>
      </c>
      <c r="AV9" s="457" t="n">
        <v>0</v>
      </c>
      <c r="AW9" s="457" t="n">
        <v>0</v>
      </c>
      <c r="AX9" s="457" t="n">
        <v>0</v>
      </c>
      <c r="AY9" s="457" t="n">
        <v>0</v>
      </c>
      <c r="AZ9" s="480" t="n"/>
      <c r="BA9" s="481" t="n"/>
      <c r="BB9" s="480" t="n"/>
      <c r="BC9" s="481" t="n"/>
      <c r="BD9" s="480" t="n"/>
      <c r="BE9" s="481" t="n"/>
      <c r="BF9" s="478" t="n"/>
      <c r="BG9" s="479" t="n"/>
      <c r="BH9" s="482" t="n"/>
      <c r="BI9" s="483" t="n"/>
      <c r="BJ9" s="484" t="n"/>
      <c r="BK9" s="481" t="n"/>
      <c r="BL9" s="484" t="n"/>
      <c r="BM9" s="481" t="n"/>
      <c r="BN9" s="480" t="n"/>
      <c r="BO9" s="481" t="n"/>
      <c r="BP9" s="480" t="n"/>
      <c r="BQ9" s="481" t="n"/>
      <c r="BR9" s="478" t="n"/>
      <c r="BS9" s="479" t="n"/>
      <c r="BT9" s="482" t="n"/>
      <c r="BU9" s="483" t="n"/>
      <c r="BV9" s="484" t="n"/>
      <c r="BW9" s="481" t="n"/>
      <c r="BX9" s="484" t="n"/>
      <c r="BY9" s="481" t="n"/>
      <c r="BZ9" s="480" t="n"/>
      <c r="CA9" s="481" t="n"/>
      <c r="CB9" s="480" t="n"/>
      <c r="CC9" s="95" t="n"/>
      <c r="CD9" s="96" t="n"/>
      <c r="CE9" s="97" t="n"/>
      <c r="CF9" s="92" t="n"/>
      <c r="CG9" s="93" t="n"/>
      <c r="CH9" s="98" t="n"/>
      <c r="CI9" s="99" t="n"/>
      <c r="CJ9" s="100" t="n"/>
      <c r="CK9" s="99" t="n"/>
      <c r="CL9" s="100" t="n"/>
      <c r="CM9" s="99" t="n"/>
      <c r="CN9" s="100" t="n"/>
      <c r="CO9" s="99" t="n"/>
      <c r="CP9" s="100" t="n"/>
      <c r="CQ9" s="99" t="n"/>
    </row>
    <row r="10" outlineLevel="1" s="414">
      <c r="A10" s="475" t="inlineStr">
        <is>
          <t>Внешние площадки</t>
        </is>
      </c>
      <c r="B10" s="87" t="n"/>
      <c r="C10" s="88" t="n"/>
      <c r="D10" s="476">
        <f>SUM(P10,AD10,AR10,BH10,BT10,CF10)</f>
        <v/>
      </c>
      <c r="E10" s="476">
        <f>SUM(Q10,AE10,AS10,BI10,BU10,CG10)</f>
        <v/>
      </c>
      <c r="F10" s="87" t="n"/>
      <c r="G10" s="88" t="n"/>
      <c r="H10" s="476">
        <f>P10+AD10+AR10</f>
        <v/>
      </c>
      <c r="I10" s="476">
        <f>Q10+AE10+AS10</f>
        <v/>
      </c>
      <c r="J10" s="87" t="n"/>
      <c r="K10" s="88" t="n"/>
      <c r="L10" s="476">
        <f>BH10+BT10+CF10</f>
        <v/>
      </c>
      <c r="M10" s="476">
        <f>BI10+BU10+CG10</f>
        <v/>
      </c>
      <c r="N10" s="478" t="n"/>
      <c r="O10" s="479" t="n"/>
      <c r="P10" s="477">
        <f>R10+T10+V10+X10+Z10</f>
        <v/>
      </c>
      <c r="Q10" s="477">
        <f>S10+U10+W10+AA10</f>
        <v/>
      </c>
      <c r="R10" s="484" t="n"/>
      <c r="S10" s="481" t="n"/>
      <c r="T10" s="484" t="n"/>
      <c r="U10" s="481" t="n"/>
      <c r="V10" s="480" t="n"/>
      <c r="W10" s="481" t="n"/>
      <c r="X10" s="480" t="n"/>
      <c r="Y10" s="481" t="n"/>
      <c r="Z10" s="480" t="n"/>
      <c r="AA10" s="481" t="n"/>
      <c r="AB10" s="478" t="n"/>
      <c r="AC10" s="479" t="n"/>
      <c r="AD10" s="477">
        <f>AF10+AH10+AJ10+AL10+AN10</f>
        <v/>
      </c>
      <c r="AE10" s="477">
        <f>AG10+AI10+AK10+AO10</f>
        <v/>
      </c>
      <c r="AF10" s="457" t="n">
        <v>0</v>
      </c>
      <c r="AG10" s="457" t="n">
        <v>0</v>
      </c>
      <c r="AH10" s="457" t="n">
        <v>0</v>
      </c>
      <c r="AI10" s="457" t="n">
        <v>0</v>
      </c>
      <c r="AJ10" s="457" t="n">
        <v>0</v>
      </c>
      <c r="AK10" s="457" t="n">
        <v>0</v>
      </c>
      <c r="AL10" s="457" t="n">
        <v>0</v>
      </c>
      <c r="AM10" s="457" t="n">
        <v>0</v>
      </c>
      <c r="AN10" s="480" t="n"/>
      <c r="AO10" s="481" t="n"/>
      <c r="AP10" s="478" t="n"/>
      <c r="AQ10" s="479" t="n"/>
      <c r="AR10" s="477">
        <f>AT10+AV10+AX10+AZ10+BB10</f>
        <v/>
      </c>
      <c r="AS10" s="477">
        <f>AU10+AW10+BA10+BC10</f>
        <v/>
      </c>
      <c r="AT10" s="457" t="n">
        <v>0</v>
      </c>
      <c r="AU10" s="457" t="n">
        <v>0</v>
      </c>
      <c r="AV10" s="457" t="n">
        <v>0</v>
      </c>
      <c r="AW10" s="457" t="n">
        <v>0</v>
      </c>
      <c r="AX10" s="457" t="n">
        <v>0</v>
      </c>
      <c r="AY10" s="457" t="n">
        <v>0</v>
      </c>
      <c r="AZ10" s="480" t="n"/>
      <c r="BA10" s="481" t="n"/>
      <c r="BB10" s="480" t="n"/>
      <c r="BC10" s="481" t="n"/>
      <c r="BD10" s="480" t="n"/>
      <c r="BE10" s="481" t="n"/>
      <c r="BF10" s="478" t="n"/>
      <c r="BG10" s="479" t="n"/>
      <c r="BH10" s="482" t="n"/>
      <c r="BI10" s="483" t="n"/>
      <c r="BJ10" s="484" t="n"/>
      <c r="BK10" s="481" t="n"/>
      <c r="BL10" s="484" t="n"/>
      <c r="BM10" s="481" t="n"/>
      <c r="BN10" s="480" t="n"/>
      <c r="BO10" s="481" t="n"/>
      <c r="BP10" s="480" t="n"/>
      <c r="BQ10" s="481" t="n"/>
      <c r="BR10" s="478" t="n"/>
      <c r="BS10" s="479" t="n"/>
      <c r="BT10" s="482" t="n"/>
      <c r="BU10" s="483" t="n"/>
      <c r="BV10" s="484" t="n"/>
      <c r="BW10" s="481" t="n"/>
      <c r="BX10" s="484" t="n"/>
      <c r="BY10" s="481" t="n"/>
      <c r="BZ10" s="480" t="n"/>
      <c r="CA10" s="481" t="n"/>
      <c r="CB10" s="480" t="n"/>
      <c r="CC10" s="95" t="n"/>
      <c r="CD10" s="96" t="n"/>
      <c r="CE10" s="97" t="n"/>
      <c r="CF10" s="92" t="n"/>
      <c r="CG10" s="93" t="n"/>
      <c r="CH10" s="98" t="n"/>
      <c r="CI10" s="99" t="n"/>
      <c r="CJ10" s="100" t="n"/>
      <c r="CK10" s="99" t="n"/>
      <c r="CL10" s="100" t="n"/>
      <c r="CM10" s="99" t="n"/>
      <c r="CN10" s="100" t="n"/>
      <c r="CO10" s="99" t="n"/>
      <c r="CP10" s="100" t="n"/>
      <c r="CQ10" s="99" t="n"/>
    </row>
    <row r="11" outlineLevel="1" s="414">
      <c r="A11" s="475" t="inlineStr">
        <is>
          <t>Соцсети</t>
        </is>
      </c>
      <c r="B11" s="87" t="n"/>
      <c r="C11" s="88" t="n"/>
      <c r="D11" s="476">
        <f>SUM(P11,AD11,AR11,BH11,BT11,CF11)</f>
        <v/>
      </c>
      <c r="E11" s="476">
        <f>SUM(Q11,AE11,AS11,BI11,BU11,CG11)</f>
        <v/>
      </c>
      <c r="F11" s="87" t="n"/>
      <c r="G11" s="88" t="n"/>
      <c r="H11" s="476">
        <f>P11+AD11+AR11</f>
        <v/>
      </c>
      <c r="I11" s="476">
        <f>Q11+AE11+AS11</f>
        <v/>
      </c>
      <c r="J11" s="89" t="n"/>
      <c r="K11" s="91" t="n"/>
      <c r="L11" s="476">
        <f>BH11+BT11+CF11</f>
        <v/>
      </c>
      <c r="M11" s="476">
        <f>BI11+BU11+CG11</f>
        <v/>
      </c>
      <c r="N11" s="478" t="n"/>
      <c r="O11" s="479" t="n"/>
      <c r="P11" s="477">
        <f>R11+T11+V11+X11+Z11</f>
        <v/>
      </c>
      <c r="Q11" s="477">
        <f>S11+U11+W11+AA11</f>
        <v/>
      </c>
      <c r="R11" s="484" t="n"/>
      <c r="S11" s="481" t="n"/>
      <c r="T11" s="484" t="n"/>
      <c r="U11" s="481" t="n"/>
      <c r="V11" s="480" t="n"/>
      <c r="W11" s="481" t="n"/>
      <c r="X11" s="480" t="n"/>
      <c r="Y11" s="481" t="n"/>
      <c r="Z11" s="480" t="n"/>
      <c r="AA11" s="481" t="n"/>
      <c r="AB11" s="478" t="n"/>
      <c r="AC11" s="479" t="n"/>
      <c r="AD11" s="477">
        <f>AF11+AH11+AJ11+AL11+AN11</f>
        <v/>
      </c>
      <c r="AE11" s="477">
        <f>AG11+AI11+AK11+AO11</f>
        <v/>
      </c>
      <c r="AF11" s="457" t="n">
        <v>0</v>
      </c>
      <c r="AG11" s="457" t="n">
        <v>0</v>
      </c>
      <c r="AH11" s="457" t="n">
        <v>1</v>
      </c>
      <c r="AI11" s="457" t="n">
        <v>1</v>
      </c>
      <c r="AJ11" s="457" t="n">
        <v>0</v>
      </c>
      <c r="AK11" s="457" t="n">
        <v>0</v>
      </c>
      <c r="AL11" s="457" t="n">
        <v>1</v>
      </c>
      <c r="AM11" s="457" t="n">
        <v>1</v>
      </c>
      <c r="AN11" s="480" t="n"/>
      <c r="AO11" s="481" t="n"/>
      <c r="AP11" s="478" t="n"/>
      <c r="AQ11" s="479" t="n"/>
      <c r="AR11" s="477">
        <f>AT11+AV11+AX11+AZ11+BB11</f>
        <v/>
      </c>
      <c r="AS11" s="477">
        <f>AU11+AW11+BA11+BC11</f>
        <v/>
      </c>
      <c r="AT11" s="457" t="n">
        <v>0</v>
      </c>
      <c r="AU11" s="457" t="n">
        <v>0</v>
      </c>
      <c r="AV11" s="457" t="n">
        <v>3</v>
      </c>
      <c r="AW11" s="457" t="n">
        <v>3</v>
      </c>
      <c r="AX11" s="457" t="n">
        <v>3</v>
      </c>
      <c r="AY11" s="457" t="n">
        <v>3</v>
      </c>
      <c r="AZ11" s="480" t="n"/>
      <c r="BA11" s="481" t="n"/>
      <c r="BB11" s="480" t="n"/>
      <c r="BC11" s="481" t="n"/>
      <c r="BD11" s="480" t="n"/>
      <c r="BE11" s="481" t="n"/>
      <c r="BF11" s="478" t="n"/>
      <c r="BG11" s="479" t="n"/>
      <c r="BH11" s="482" t="n"/>
      <c r="BI11" s="483" t="n"/>
      <c r="BJ11" s="484" t="n"/>
      <c r="BK11" s="481" t="n"/>
      <c r="BL11" s="484" t="n"/>
      <c r="BM11" s="481" t="n"/>
      <c r="BN11" s="480" t="n"/>
      <c r="BO11" s="481" t="n"/>
      <c r="BP11" s="480" t="n"/>
      <c r="BQ11" s="481" t="n"/>
      <c r="BR11" s="478" t="n"/>
      <c r="BS11" s="479" t="n"/>
      <c r="BT11" s="482" t="n"/>
      <c r="BU11" s="483" t="n"/>
      <c r="BV11" s="484" t="n"/>
      <c r="BW11" s="481" t="n"/>
      <c r="BX11" s="484" t="n"/>
      <c r="BY11" s="481" t="n"/>
      <c r="BZ11" s="480" t="n"/>
      <c r="CA11" s="481" t="n"/>
      <c r="CB11" s="480" t="n"/>
      <c r="CC11" s="95" t="n"/>
      <c r="CD11" s="96" t="n"/>
      <c r="CE11" s="97" t="n"/>
      <c r="CF11" s="92" t="n"/>
      <c r="CG11" s="93" t="n"/>
      <c r="CH11" s="98" t="n"/>
      <c r="CI11" s="99" t="n"/>
      <c r="CJ11" s="100" t="n"/>
      <c r="CK11" s="99" t="n"/>
      <c r="CL11" s="100" t="n"/>
      <c r="CM11" s="99" t="n"/>
      <c r="CN11" s="100" t="n"/>
      <c r="CO11" s="99" t="n"/>
      <c r="CP11" s="100" t="n"/>
      <c r="CQ11" s="99" t="n"/>
    </row>
    <row r="12" outlineLevel="1" s="414">
      <c r="A12" s="475" t="inlineStr">
        <is>
          <t>Прямые визиты</t>
        </is>
      </c>
      <c r="B12" s="87" t="n"/>
      <c r="C12" s="88" t="n"/>
      <c r="D12" s="476">
        <f>SUM(P12,AD12,AR12,BH12,BT12,CF12)</f>
        <v/>
      </c>
      <c r="E12" s="476">
        <f>SUM(Q12,AE12,AS12,BI12,BU12,CG12)</f>
        <v/>
      </c>
      <c r="F12" s="87" t="n"/>
      <c r="G12" s="88" t="n"/>
      <c r="H12" s="476">
        <f>P12+AD12+AR12</f>
        <v/>
      </c>
      <c r="I12" s="476">
        <f>Q12+AE12+AS12</f>
        <v/>
      </c>
      <c r="J12" s="87" t="n"/>
      <c r="K12" s="88" t="n"/>
      <c r="L12" s="476">
        <f>BH12+BT12+CF12</f>
        <v/>
      </c>
      <c r="M12" s="476">
        <f>BI12+BU12+CG12</f>
        <v/>
      </c>
      <c r="N12" s="478" t="n"/>
      <c r="O12" s="479" t="n"/>
      <c r="P12" s="477">
        <f>R12+T12+V12+X12+Z12</f>
        <v/>
      </c>
      <c r="Q12" s="477">
        <f>S12+U12+W12+AA12</f>
        <v/>
      </c>
      <c r="R12" s="484" t="n"/>
      <c r="S12" s="481" t="n"/>
      <c r="T12" s="484" t="n"/>
      <c r="U12" s="481" t="n"/>
      <c r="V12" s="480" t="n"/>
      <c r="W12" s="481" t="n"/>
      <c r="X12" s="480" t="n"/>
      <c r="Y12" s="481" t="n"/>
      <c r="Z12" s="480" t="n"/>
      <c r="AA12" s="481" t="n"/>
      <c r="AB12" s="478" t="n"/>
      <c r="AC12" s="479" t="n"/>
      <c r="AD12" s="477">
        <f>AF12+AH12+AJ12+AL12+AN12</f>
        <v/>
      </c>
      <c r="AE12" s="477">
        <f>AG12+AI12+AK12+AO12</f>
        <v/>
      </c>
      <c r="AF12" s="457" t="n">
        <v>0</v>
      </c>
      <c r="AG12" s="457" t="n">
        <v>0</v>
      </c>
      <c r="AH12" s="457" t="n">
        <v>0</v>
      </c>
      <c r="AI12" s="457" t="n">
        <v>0</v>
      </c>
      <c r="AJ12" s="457" t="n">
        <v>0</v>
      </c>
      <c r="AK12" s="457" t="n">
        <v>0</v>
      </c>
      <c r="AL12" s="457" t="n">
        <v>0</v>
      </c>
      <c r="AM12" s="457" t="n">
        <v>0</v>
      </c>
      <c r="AN12" s="480" t="n"/>
      <c r="AO12" s="481" t="n"/>
      <c r="AP12" s="478" t="n"/>
      <c r="AQ12" s="479" t="n"/>
      <c r="AR12" s="477">
        <f>AT12+AV12+AX12+AZ12+BB12</f>
        <v/>
      </c>
      <c r="AS12" s="477">
        <f>AU12+AW12+BA12+BC12</f>
        <v/>
      </c>
      <c r="AT12" s="457" t="n">
        <v>0</v>
      </c>
      <c r="AU12" s="457" t="n">
        <v>0</v>
      </c>
      <c r="AV12" s="457" t="n">
        <v>0</v>
      </c>
      <c r="AW12" s="457" t="n">
        <v>0</v>
      </c>
      <c r="AX12" s="457" t="n">
        <v>0</v>
      </c>
      <c r="AY12" s="457" t="n">
        <v>0</v>
      </c>
      <c r="AZ12" s="480" t="n"/>
      <c r="BA12" s="481" t="n"/>
      <c r="BB12" s="480" t="n"/>
      <c r="BC12" s="481" t="n"/>
      <c r="BD12" s="480" t="n"/>
      <c r="BE12" s="481" t="n"/>
      <c r="BF12" s="478" t="n"/>
      <c r="BG12" s="479" t="n"/>
      <c r="BH12" s="482" t="n"/>
      <c r="BI12" s="483" t="n"/>
      <c r="BJ12" s="484" t="n"/>
      <c r="BK12" s="481" t="n"/>
      <c r="BL12" s="484" t="n"/>
      <c r="BM12" s="481" t="n"/>
      <c r="BN12" s="480" t="n"/>
      <c r="BO12" s="481" t="n"/>
      <c r="BP12" s="480" t="n"/>
      <c r="BQ12" s="481" t="n"/>
      <c r="BR12" s="478" t="n"/>
      <c r="BS12" s="479" t="n"/>
      <c r="BT12" s="482" t="n"/>
      <c r="BU12" s="483" t="n"/>
      <c r="BV12" s="484" t="n"/>
      <c r="BW12" s="481" t="n"/>
      <c r="BX12" s="484" t="n"/>
      <c r="BY12" s="481" t="n"/>
      <c r="BZ12" s="480" t="n"/>
      <c r="CA12" s="481" t="n"/>
      <c r="CB12" s="480" t="n"/>
      <c r="CC12" s="95" t="n"/>
      <c r="CD12" s="96" t="n"/>
      <c r="CE12" s="97" t="n"/>
      <c r="CF12" s="92" t="n"/>
      <c r="CG12" s="93" t="n"/>
      <c r="CH12" s="98" t="n"/>
      <c r="CI12" s="99" t="n"/>
      <c r="CJ12" s="100" t="n"/>
      <c r="CK12" s="99" t="n"/>
      <c r="CL12" s="100" t="n"/>
      <c r="CM12" s="99" t="n"/>
      <c r="CN12" s="100" t="n"/>
      <c r="CO12" s="99" t="n"/>
      <c r="CP12" s="100" t="n"/>
      <c r="CQ12" s="99" t="n"/>
    </row>
    <row r="13" outlineLevel="1" s="414">
      <c r="A13" s="475" t="inlineStr">
        <is>
          <t>VK Реклама</t>
        </is>
      </c>
      <c r="B13" s="87" t="n"/>
      <c r="C13" s="88" t="n"/>
      <c r="D13" s="476">
        <f>SUM(P13,AD13,AR13,BH13,BT13,CF13)</f>
        <v/>
      </c>
      <c r="E13" s="476">
        <f>SUM(Q13,AE13,AS13,BI13,BU13,CG13)</f>
        <v/>
      </c>
      <c r="F13" s="87" t="n"/>
      <c r="G13" s="88" t="n"/>
      <c r="H13" s="476">
        <f>P13+AD13+AR13</f>
        <v/>
      </c>
      <c r="I13" s="476">
        <f>Q13+AE13+AS13</f>
        <v/>
      </c>
      <c r="J13" s="87" t="n"/>
      <c r="K13" s="88" t="n"/>
      <c r="L13" s="476">
        <f>BH13+BT13+CF13</f>
        <v/>
      </c>
      <c r="M13" s="476">
        <f>BI13+BU13+CG13</f>
        <v/>
      </c>
      <c r="N13" s="478" t="n"/>
      <c r="O13" s="479" t="n"/>
      <c r="P13" s="477">
        <f>R13+T13+V13+X13+Z13</f>
        <v/>
      </c>
      <c r="Q13" s="477">
        <f>S13+U13+W13+AA13</f>
        <v/>
      </c>
      <c r="R13" s="484" t="n"/>
      <c r="S13" s="481" t="n"/>
      <c r="T13" s="484" t="n"/>
      <c r="U13" s="481" t="n"/>
      <c r="V13" s="480" t="n"/>
      <c r="W13" s="481" t="n"/>
      <c r="X13" s="480" t="n"/>
      <c r="Y13" s="481" t="n"/>
      <c r="Z13" s="480" t="n"/>
      <c r="AA13" s="481" t="n"/>
      <c r="AB13" s="478" t="n"/>
      <c r="AC13" s="479" t="n"/>
      <c r="AD13" s="477">
        <f>AF13+AH13+AJ13+AL13+AN13</f>
        <v/>
      </c>
      <c r="AE13" s="477">
        <f>AG13+AI13+AK13+AO13</f>
        <v/>
      </c>
      <c r="AF13" s="457" t="n">
        <v>0</v>
      </c>
      <c r="AG13" s="457" t="n">
        <v>0</v>
      </c>
      <c r="AH13" s="457" t="n">
        <v>0</v>
      </c>
      <c r="AI13" s="457" t="n">
        <v>0</v>
      </c>
      <c r="AJ13" s="457" t="n">
        <v>0</v>
      </c>
      <c r="AK13" s="457" t="n">
        <v>0</v>
      </c>
      <c r="AL13" s="457" t="n">
        <v>0</v>
      </c>
      <c r="AM13" s="457" t="n">
        <v>0</v>
      </c>
      <c r="AN13" s="480" t="n"/>
      <c r="AO13" s="481" t="n"/>
      <c r="AP13" s="478" t="n"/>
      <c r="AQ13" s="479" t="n"/>
      <c r="AR13" s="477">
        <f>AT13+AV13+AX13+AZ13+BB13</f>
        <v/>
      </c>
      <c r="AS13" s="477">
        <f>AU13+AW13+BA13+BC13</f>
        <v/>
      </c>
      <c r="AT13" s="457" t="n">
        <v>0</v>
      </c>
      <c r="AU13" s="457" t="n">
        <v>0</v>
      </c>
      <c r="AV13" s="457" t="n">
        <v>0</v>
      </c>
      <c r="AW13" s="457" t="n">
        <v>0</v>
      </c>
      <c r="AX13" s="457" t="n">
        <v>0</v>
      </c>
      <c r="AY13" s="457" t="n">
        <v>0</v>
      </c>
      <c r="AZ13" s="480" t="n"/>
      <c r="BA13" s="481" t="n"/>
      <c r="BB13" s="480" t="n"/>
      <c r="BC13" s="481" t="n"/>
      <c r="BD13" s="480" t="n"/>
      <c r="BE13" s="481" t="n"/>
      <c r="BF13" s="478" t="n"/>
      <c r="BG13" s="479" t="n"/>
      <c r="BH13" s="482" t="n"/>
      <c r="BI13" s="483" t="n"/>
      <c r="BJ13" s="484" t="n"/>
      <c r="BK13" s="481" t="n"/>
      <c r="BL13" s="484" t="n"/>
      <c r="BM13" s="481" t="n"/>
      <c r="BN13" s="480" t="n"/>
      <c r="BO13" s="481" t="n"/>
      <c r="BP13" s="480" t="n"/>
      <c r="BQ13" s="481" t="n"/>
      <c r="BR13" s="478" t="n"/>
      <c r="BS13" s="479" t="n"/>
      <c r="BT13" s="482" t="n"/>
      <c r="BU13" s="483" t="n"/>
      <c r="BV13" s="484" t="n"/>
      <c r="BW13" s="481" t="n"/>
      <c r="BX13" s="484" t="n"/>
      <c r="BY13" s="481" t="n"/>
      <c r="BZ13" s="480" t="n"/>
      <c r="CA13" s="481" t="n"/>
      <c r="CB13" s="480" t="n"/>
      <c r="CC13" s="95" t="n"/>
      <c r="CD13" s="96" t="n"/>
      <c r="CE13" s="97" t="n"/>
      <c r="CF13" s="92" t="n"/>
      <c r="CG13" s="93" t="n"/>
      <c r="CH13" s="98" t="n"/>
      <c r="CI13" s="99" t="n"/>
      <c r="CJ13" s="100" t="n"/>
      <c r="CK13" s="99" t="n"/>
      <c r="CL13" s="100" t="n"/>
      <c r="CM13" s="99" t="n"/>
      <c r="CN13" s="100" t="n"/>
      <c r="CO13" s="99" t="n"/>
      <c r="CP13" s="100" t="n"/>
      <c r="CQ13" s="99" t="n"/>
    </row>
    <row r="14" outlineLevel="1" s="414">
      <c r="A14" s="475" t="inlineStr">
        <is>
          <t>Вебинары/Мероприятия</t>
        </is>
      </c>
      <c r="B14" s="87" t="n"/>
      <c r="C14" s="91" t="n"/>
      <c r="D14" s="476">
        <f>SUM(P14,AD14,AR14,BH14,BT14,CF14)</f>
        <v/>
      </c>
      <c r="E14" s="476">
        <f>SUM(Q14,AE14,AS14,BI14,BU14,CG14)</f>
        <v/>
      </c>
      <c r="F14" s="87" t="n"/>
      <c r="G14" s="88" t="n"/>
      <c r="H14" s="476">
        <f>P14+AD14+AR14</f>
        <v/>
      </c>
      <c r="I14" s="476">
        <f>Q14+AE14+AS14</f>
        <v/>
      </c>
      <c r="J14" s="87" t="n"/>
      <c r="K14" s="88" t="n"/>
      <c r="L14" s="476">
        <f>BH14+BT14+CF14</f>
        <v/>
      </c>
      <c r="M14" s="476">
        <f>BI14+BU14+CG14</f>
        <v/>
      </c>
      <c r="N14" s="478" t="n"/>
      <c r="O14" s="479" t="n"/>
      <c r="P14" s="477">
        <f>R14+T14+V14+X14+Z14</f>
        <v/>
      </c>
      <c r="Q14" s="477">
        <f>S14+U14+W14+AA14</f>
        <v/>
      </c>
      <c r="R14" s="484" t="n"/>
      <c r="S14" s="481" t="n"/>
      <c r="T14" s="484" t="n"/>
      <c r="U14" s="481" t="n"/>
      <c r="V14" s="480" t="n"/>
      <c r="W14" s="481" t="n"/>
      <c r="X14" s="480" t="n"/>
      <c r="Y14" s="481" t="n"/>
      <c r="Z14" s="480" t="n"/>
      <c r="AA14" s="481" t="n"/>
      <c r="AB14" s="478" t="n"/>
      <c r="AC14" s="479" t="n"/>
      <c r="AD14" s="477">
        <f>AF14+AH14+AJ14+AL14+AN14</f>
        <v/>
      </c>
      <c r="AE14" s="477">
        <f>AG14+AI14+AK14+AO14</f>
        <v/>
      </c>
      <c r="AF14" s="457" t="n">
        <v>0</v>
      </c>
      <c r="AG14" s="457" t="n">
        <v>0</v>
      </c>
      <c r="AH14" s="457" t="n">
        <v>0</v>
      </c>
      <c r="AI14" s="457" t="n">
        <v>0</v>
      </c>
      <c r="AJ14" s="457" t="n">
        <v>0</v>
      </c>
      <c r="AK14" s="457" t="n">
        <v>0</v>
      </c>
      <c r="AL14" s="457" t="n">
        <v>0</v>
      </c>
      <c r="AM14" s="457" t="n">
        <v>0</v>
      </c>
      <c r="AN14" s="480" t="n"/>
      <c r="AO14" s="481" t="n"/>
      <c r="AP14" s="478" t="n"/>
      <c r="AQ14" s="479" t="n"/>
      <c r="AR14" s="477">
        <f>AT14+AV14+AX14+AZ14+BB14</f>
        <v/>
      </c>
      <c r="AS14" s="477">
        <f>AU14+AW14+BA14+BC14</f>
        <v/>
      </c>
      <c r="AT14" s="457" t="n">
        <v>0</v>
      </c>
      <c r="AU14" s="457" t="n">
        <v>0</v>
      </c>
      <c r="AV14" s="457" t="n">
        <v>0</v>
      </c>
      <c r="AW14" s="457" t="n">
        <v>0</v>
      </c>
      <c r="AX14" s="457" t="n">
        <v>0</v>
      </c>
      <c r="AY14" s="457" t="n">
        <v>0</v>
      </c>
      <c r="AZ14" s="480" t="n"/>
      <c r="BA14" s="481" t="n"/>
      <c r="BB14" s="480" t="n"/>
      <c r="BC14" s="481" t="n"/>
      <c r="BD14" s="480" t="n"/>
      <c r="BE14" s="481" t="n"/>
      <c r="BF14" s="478" t="n"/>
      <c r="BG14" s="479" t="n"/>
      <c r="BH14" s="482" t="n"/>
      <c r="BI14" s="483" t="n"/>
      <c r="BJ14" s="484" t="n"/>
      <c r="BK14" s="481" t="n"/>
      <c r="BL14" s="484" t="n"/>
      <c r="BM14" s="481" t="n"/>
      <c r="BN14" s="480" t="n"/>
      <c r="BO14" s="481" t="n"/>
      <c r="BP14" s="480" t="n"/>
      <c r="BQ14" s="481" t="n"/>
      <c r="BR14" s="478" t="n"/>
      <c r="BS14" s="479" t="n"/>
      <c r="BT14" s="482" t="n"/>
      <c r="BU14" s="483" t="n"/>
      <c r="BV14" s="484" t="n"/>
      <c r="BW14" s="481" t="n"/>
      <c r="BX14" s="484" t="n"/>
      <c r="BY14" s="481" t="n"/>
      <c r="BZ14" s="480" t="n"/>
      <c r="CA14" s="481" t="n"/>
      <c r="CB14" s="480" t="n"/>
      <c r="CC14" s="95" t="n"/>
      <c r="CD14" s="96" t="n"/>
      <c r="CE14" s="97" t="n"/>
      <c r="CF14" s="92" t="n"/>
      <c r="CG14" s="93" t="n"/>
      <c r="CH14" s="98" t="n"/>
      <c r="CI14" s="99" t="n"/>
      <c r="CJ14" s="100" t="n"/>
      <c r="CK14" s="99" t="n"/>
      <c r="CL14" s="100" t="n"/>
      <c r="CM14" s="99" t="n"/>
      <c r="CN14" s="100" t="n"/>
      <c r="CO14" s="99" t="n"/>
      <c r="CP14" s="100" t="n"/>
      <c r="CQ14" s="99" t="n"/>
    </row>
    <row r="15" outlineLevel="1" s="414">
      <c r="A15" s="475" t="inlineStr">
        <is>
          <t>Рассылки по нашей базе</t>
        </is>
      </c>
      <c r="B15" s="87" t="n"/>
      <c r="C15" s="88" t="n"/>
      <c r="D15" s="476">
        <f>SUM(P15,AD15,AR15,BH15,BT15,CF15)</f>
        <v/>
      </c>
      <c r="E15" s="476">
        <f>SUM(Q15,AE15,AS15,BI15,BU15,CG15)</f>
        <v/>
      </c>
      <c r="F15" s="87" t="n"/>
      <c r="G15" s="88" t="n"/>
      <c r="H15" s="476">
        <f>P15+AD15+AR15</f>
        <v/>
      </c>
      <c r="I15" s="476">
        <f>Q15+AE15+AS15</f>
        <v/>
      </c>
      <c r="J15" s="87" t="n"/>
      <c r="K15" s="88" t="n"/>
      <c r="L15" s="476">
        <f>BH15+BT15+CF15</f>
        <v/>
      </c>
      <c r="M15" s="476">
        <f>BI15+BU15+CG15</f>
        <v/>
      </c>
      <c r="N15" s="478" t="n"/>
      <c r="O15" s="479" t="n"/>
      <c r="P15" s="477">
        <f>R15+T15+V15+X15+Z15</f>
        <v/>
      </c>
      <c r="Q15" s="477">
        <f>S15+U15+W15+AA15</f>
        <v/>
      </c>
      <c r="R15" s="484" t="n"/>
      <c r="S15" s="481" t="n"/>
      <c r="T15" s="484" t="n"/>
      <c r="U15" s="481" t="n"/>
      <c r="V15" s="480" t="n"/>
      <c r="W15" s="481" t="n"/>
      <c r="X15" s="480" t="n"/>
      <c r="Y15" s="481" t="n"/>
      <c r="Z15" s="480" t="n"/>
      <c r="AA15" s="481" t="n"/>
      <c r="AB15" s="478" t="n"/>
      <c r="AC15" s="479" t="n"/>
      <c r="AD15" s="477">
        <f>AF15+AH15+AJ15+AL15+AN15</f>
        <v/>
      </c>
      <c r="AE15" s="477">
        <f>AG15+AI15+AK15+AO15</f>
        <v/>
      </c>
      <c r="AF15" s="457" t="n">
        <v>0</v>
      </c>
      <c r="AG15" s="457" t="n">
        <v>0</v>
      </c>
      <c r="AH15" s="457" t="n">
        <v>0</v>
      </c>
      <c r="AI15" s="457" t="n">
        <v>0</v>
      </c>
      <c r="AJ15" s="457" t="n">
        <v>0</v>
      </c>
      <c r="AK15" s="457" t="n">
        <v>0</v>
      </c>
      <c r="AL15" s="457" t="n">
        <v>0</v>
      </c>
      <c r="AM15" s="457" t="n">
        <v>0</v>
      </c>
      <c r="AN15" s="480" t="n"/>
      <c r="AO15" s="481" t="n"/>
      <c r="AP15" s="478" t="n"/>
      <c r="AQ15" s="479" t="n"/>
      <c r="AR15" s="477">
        <f>AT15+AV15+AX15+AZ15+BB15</f>
        <v/>
      </c>
      <c r="AS15" s="477">
        <f>AU15+AW15+BA15+BC15</f>
        <v/>
      </c>
      <c r="AT15" s="457" t="n">
        <v>5</v>
      </c>
      <c r="AU15" s="457" t="n">
        <v>5</v>
      </c>
      <c r="AV15" s="457" t="n">
        <v>3</v>
      </c>
      <c r="AW15" s="457" t="n">
        <v>3</v>
      </c>
      <c r="AX15" s="457" t="n">
        <v>1</v>
      </c>
      <c r="AY15" s="457" t="n">
        <v>0</v>
      </c>
      <c r="AZ15" s="480" t="n"/>
      <c r="BA15" s="481" t="n"/>
      <c r="BB15" s="480" t="n"/>
      <c r="BC15" s="481" t="n"/>
      <c r="BD15" s="480" t="n"/>
      <c r="BE15" s="481" t="n"/>
      <c r="BF15" s="478" t="n"/>
      <c r="BG15" s="479" t="n"/>
      <c r="BH15" s="482" t="n"/>
      <c r="BI15" s="483" t="n"/>
      <c r="BJ15" s="484" t="n"/>
      <c r="BK15" s="481" t="n"/>
      <c r="BL15" s="484" t="n"/>
      <c r="BM15" s="481" t="n"/>
      <c r="BN15" s="480" t="n"/>
      <c r="BO15" s="481" t="n"/>
      <c r="BP15" s="480" t="n"/>
      <c r="BQ15" s="481" t="n"/>
      <c r="BR15" s="478" t="n"/>
      <c r="BS15" s="479" t="n"/>
      <c r="BT15" s="482" t="n"/>
      <c r="BU15" s="483" t="n"/>
      <c r="BV15" s="484" t="n"/>
      <c r="BW15" s="481" t="n"/>
      <c r="BX15" s="484" t="n"/>
      <c r="BY15" s="481" t="n"/>
      <c r="BZ15" s="480" t="n"/>
      <c r="CA15" s="481" t="n"/>
      <c r="CB15" s="480" t="n"/>
      <c r="CC15" s="95" t="n"/>
      <c r="CD15" s="96" t="n"/>
      <c r="CE15" s="97" t="n"/>
      <c r="CF15" s="92" t="n"/>
      <c r="CG15" s="93" t="n"/>
      <c r="CH15" s="98" t="n"/>
      <c r="CI15" s="99" t="n"/>
      <c r="CJ15" s="100" t="n"/>
      <c r="CK15" s="99" t="n"/>
      <c r="CL15" s="100" t="n"/>
      <c r="CM15" s="99" t="n"/>
      <c r="CN15" s="100" t="n"/>
      <c r="CO15" s="99" t="n"/>
      <c r="CP15" s="100" t="n"/>
      <c r="CQ15" s="99" t="n"/>
    </row>
    <row r="16" outlineLevel="1" s="414">
      <c r="A16" s="475" t="inlineStr">
        <is>
          <t>Рассылки по холодной базе</t>
        </is>
      </c>
      <c r="B16" s="87" t="n"/>
      <c r="C16" s="88" t="n"/>
      <c r="D16" s="476">
        <f>SUM(P16,AD16,AR16,BH16,BT16,CF16)</f>
        <v/>
      </c>
      <c r="E16" s="476">
        <f>SUM(Q16,AE16,AS16,BI16,BU16,CG16)</f>
        <v/>
      </c>
      <c r="F16" s="87" t="n"/>
      <c r="G16" s="88" t="n"/>
      <c r="H16" s="476">
        <f>P16+AD16+AR16</f>
        <v/>
      </c>
      <c r="I16" s="476">
        <f>Q16+AE16+AS16</f>
        <v/>
      </c>
      <c r="J16" s="87" t="n"/>
      <c r="K16" s="88" t="n"/>
      <c r="L16" s="476">
        <f>BH16+BT16+CF16</f>
        <v/>
      </c>
      <c r="M16" s="476">
        <f>BI16+BU16+CG16</f>
        <v/>
      </c>
      <c r="N16" s="478" t="n"/>
      <c r="O16" s="479" t="n"/>
      <c r="P16" s="477">
        <f>R16+T16+V16+X16+Z16</f>
        <v/>
      </c>
      <c r="Q16" s="477">
        <f>S16+U16+W16+AA16</f>
        <v/>
      </c>
      <c r="R16" s="484" t="n"/>
      <c r="S16" s="481" t="n"/>
      <c r="T16" s="484" t="n"/>
      <c r="U16" s="481" t="n"/>
      <c r="V16" s="480" t="n"/>
      <c r="W16" s="481" t="n"/>
      <c r="X16" s="480" t="n"/>
      <c r="Y16" s="481" t="n"/>
      <c r="Z16" s="480" t="n"/>
      <c r="AA16" s="481" t="n"/>
      <c r="AB16" s="478" t="n"/>
      <c r="AC16" s="479" t="n"/>
      <c r="AD16" s="477">
        <f>AF16+AH16+AJ16+AL16+AN16</f>
        <v/>
      </c>
      <c r="AE16" s="477">
        <f>AG16+AI16+AK16+AO16</f>
        <v/>
      </c>
      <c r="AF16" s="457" t="n">
        <v>0</v>
      </c>
      <c r="AG16" s="457" t="n">
        <v>0</v>
      </c>
      <c r="AH16" s="457" t="n">
        <v>0</v>
      </c>
      <c r="AI16" s="457" t="n">
        <v>0</v>
      </c>
      <c r="AJ16" s="457" t="n">
        <v>0</v>
      </c>
      <c r="AK16" s="457" t="n">
        <v>0</v>
      </c>
      <c r="AL16" s="457" t="n">
        <v>0</v>
      </c>
      <c r="AM16" s="457" t="n">
        <v>0</v>
      </c>
      <c r="AN16" s="480" t="n"/>
      <c r="AO16" s="481" t="n"/>
      <c r="AP16" s="478" t="n"/>
      <c r="AQ16" s="479" t="n"/>
      <c r="AR16" s="477">
        <f>AT16+AV16+AX16+AZ16+BB16</f>
        <v/>
      </c>
      <c r="AS16" s="477">
        <f>AU16+AW16+BA16+BC16</f>
        <v/>
      </c>
      <c r="AT16" s="457" t="n">
        <v>0</v>
      </c>
      <c r="AU16" s="457" t="n">
        <v>0</v>
      </c>
      <c r="AV16" s="457" t="n">
        <v>0</v>
      </c>
      <c r="AW16" s="457" t="n">
        <v>0</v>
      </c>
      <c r="AX16" s="457" t="n">
        <v>0</v>
      </c>
      <c r="AY16" s="457" t="n">
        <v>0</v>
      </c>
      <c r="AZ16" s="480" t="n"/>
      <c r="BA16" s="481" t="n"/>
      <c r="BB16" s="480" t="n"/>
      <c r="BC16" s="481" t="n"/>
      <c r="BD16" s="480" t="n"/>
      <c r="BE16" s="481" t="n"/>
      <c r="BF16" s="478" t="n"/>
      <c r="BG16" s="479" t="n"/>
      <c r="BH16" s="482" t="n"/>
      <c r="BI16" s="483" t="n"/>
      <c r="BJ16" s="484" t="n"/>
      <c r="BK16" s="481" t="n"/>
      <c r="BL16" s="484" t="n"/>
      <c r="BM16" s="481" t="n"/>
      <c r="BN16" s="480" t="n"/>
      <c r="BO16" s="481" t="n"/>
      <c r="BP16" s="480" t="n"/>
      <c r="BQ16" s="481" t="n"/>
      <c r="BR16" s="478" t="n"/>
      <c r="BS16" s="479" t="n"/>
      <c r="BT16" s="482" t="n"/>
      <c r="BU16" s="483" t="n"/>
      <c r="BV16" s="484" t="n"/>
      <c r="BW16" s="481" t="n"/>
      <c r="BX16" s="484" t="n"/>
      <c r="BY16" s="481" t="n"/>
      <c r="BZ16" s="480" t="n"/>
      <c r="CA16" s="481" t="n"/>
      <c r="CB16" s="480" t="n"/>
      <c r="CC16" s="95" t="n"/>
      <c r="CD16" s="96" t="n"/>
      <c r="CE16" s="97" t="n"/>
      <c r="CF16" s="92" t="n"/>
      <c r="CG16" s="93" t="n"/>
      <c r="CH16" s="98" t="n"/>
      <c r="CI16" s="99" t="n"/>
      <c r="CJ16" s="100" t="n"/>
      <c r="CK16" s="99" t="n"/>
      <c r="CL16" s="100" t="n"/>
      <c r="CM16" s="99" t="n"/>
      <c r="CN16" s="100" t="n"/>
      <c r="CO16" s="99" t="n"/>
      <c r="CP16" s="100" t="n"/>
      <c r="CQ16" s="99" t="n"/>
    </row>
    <row r="17" outlineLevel="1" s="414">
      <c r="A17" s="475" t="inlineStr">
        <is>
          <t>Входящий звонок</t>
        </is>
      </c>
      <c r="B17" s="87" t="n"/>
      <c r="C17" s="88" t="n"/>
      <c r="D17" s="476">
        <f>SUM(P17,AD17,AR17,BH17,BT17,CF17)</f>
        <v/>
      </c>
      <c r="E17" s="476">
        <f>SUM(Q17,AE17,AS17,BI17,BU17,CG17)</f>
        <v/>
      </c>
      <c r="F17" s="87" t="n"/>
      <c r="G17" s="88" t="n"/>
      <c r="H17" s="476">
        <f>P17+AD17+AR17</f>
        <v/>
      </c>
      <c r="I17" s="476">
        <f>Q17+AE17+AS17</f>
        <v/>
      </c>
      <c r="J17" s="89" t="n"/>
      <c r="K17" s="91" t="n"/>
      <c r="L17" s="476">
        <f>BH17+BT17+CF17</f>
        <v/>
      </c>
      <c r="M17" s="476">
        <f>BI17+BU17+CG17</f>
        <v/>
      </c>
      <c r="N17" s="478" t="n"/>
      <c r="O17" s="479" t="n"/>
      <c r="P17" s="477">
        <f>R17+T17+V17+X17+Z17</f>
        <v/>
      </c>
      <c r="Q17" s="477">
        <f>S17+U17+W17+AA17</f>
        <v/>
      </c>
      <c r="R17" s="484" t="n"/>
      <c r="S17" s="481" t="n"/>
      <c r="T17" s="484" t="n"/>
      <c r="U17" s="481" t="n"/>
      <c r="V17" s="480" t="n"/>
      <c r="W17" s="481" t="n"/>
      <c r="X17" s="480" t="n"/>
      <c r="Y17" s="481" t="n"/>
      <c r="Z17" s="480" t="n"/>
      <c r="AA17" s="481" t="n"/>
      <c r="AB17" s="478" t="n"/>
      <c r="AC17" s="479" t="n"/>
      <c r="AD17" s="477">
        <f>AF17+AH17+AJ17+AL17+AN17</f>
        <v/>
      </c>
      <c r="AE17" s="477">
        <f>AG17+AI17+AK17+AO17</f>
        <v/>
      </c>
      <c r="AF17" s="457" t="n">
        <v>0</v>
      </c>
      <c r="AG17" s="457" t="n">
        <v>0</v>
      </c>
      <c r="AH17" s="457" t="n">
        <v>0</v>
      </c>
      <c r="AI17" s="457" t="n">
        <v>0</v>
      </c>
      <c r="AJ17" s="457" t="n">
        <v>0</v>
      </c>
      <c r="AK17" s="457" t="n">
        <v>0</v>
      </c>
      <c r="AL17" s="457" t="n">
        <v>0</v>
      </c>
      <c r="AM17" s="457" t="n">
        <v>0</v>
      </c>
      <c r="AN17" s="480" t="n"/>
      <c r="AO17" s="481" t="n"/>
      <c r="AP17" s="478" t="n"/>
      <c r="AQ17" s="479" t="n"/>
      <c r="AR17" s="477">
        <f>AT17+AV17+AX17+AZ17+BB17</f>
        <v/>
      </c>
      <c r="AS17" s="477">
        <f>AU17+AW17+BA17+BC17</f>
        <v/>
      </c>
      <c r="AT17" s="457" t="n">
        <v>0</v>
      </c>
      <c r="AU17" s="457" t="n">
        <v>0</v>
      </c>
      <c r="AV17" s="457" t="n">
        <v>0</v>
      </c>
      <c r="AW17" s="457" t="n">
        <v>0</v>
      </c>
      <c r="AX17" s="457" t="n">
        <v>0</v>
      </c>
      <c r="AY17" s="457" t="n">
        <v>0</v>
      </c>
      <c r="AZ17" s="480" t="n"/>
      <c r="BA17" s="481" t="n"/>
      <c r="BB17" s="480" t="n"/>
      <c r="BC17" s="481" t="n"/>
      <c r="BD17" s="480" t="n"/>
      <c r="BE17" s="481" t="n"/>
      <c r="BF17" s="478" t="n"/>
      <c r="BG17" s="479" t="n"/>
      <c r="BH17" s="482" t="n"/>
      <c r="BI17" s="483" t="n"/>
      <c r="BJ17" s="484" t="n"/>
      <c r="BK17" s="481" t="n"/>
      <c r="BL17" s="484" t="n"/>
      <c r="BM17" s="481" t="n"/>
      <c r="BN17" s="480" t="n"/>
      <c r="BO17" s="481" t="n"/>
      <c r="BP17" s="480" t="n"/>
      <c r="BQ17" s="481" t="n"/>
      <c r="BR17" s="478" t="n"/>
      <c r="BS17" s="479" t="n"/>
      <c r="BT17" s="482" t="n"/>
      <c r="BU17" s="483" t="n"/>
      <c r="BV17" s="484" t="n"/>
      <c r="BW17" s="481" t="n"/>
      <c r="BX17" s="484" t="n"/>
      <c r="BY17" s="481" t="n"/>
      <c r="BZ17" s="480" t="n"/>
      <c r="CA17" s="481" t="n"/>
      <c r="CB17" s="480" t="n"/>
      <c r="CC17" s="95" t="n"/>
      <c r="CD17" s="96" t="n"/>
      <c r="CE17" s="97" t="n"/>
      <c r="CF17" s="92" t="n"/>
      <c r="CG17" s="122" t="n"/>
      <c r="CH17" s="100" t="n"/>
      <c r="CI17" s="98" t="n"/>
      <c r="CJ17" s="100" t="n"/>
      <c r="CK17" s="99" t="n"/>
      <c r="CL17" s="98" t="n"/>
      <c r="CM17" s="98" t="n"/>
      <c r="CN17" s="100" t="n"/>
      <c r="CO17" s="98" t="n"/>
      <c r="CP17" s="100" t="n"/>
      <c r="CQ17" s="99" t="n"/>
    </row>
    <row r="18" outlineLevel="1" s="414">
      <c r="A18" s="475" t="inlineStr">
        <is>
          <t>Входящая почта sales</t>
        </is>
      </c>
      <c r="B18" s="87" t="n"/>
      <c r="C18" s="88" t="n"/>
      <c r="D18" s="476">
        <f>SUM(P18,AD18,AR18,BH18,BT18,CF18)</f>
        <v/>
      </c>
      <c r="E18" s="476">
        <f>SUM(Q18,AE18,AS18,BI18,BU18,CG18)</f>
        <v/>
      </c>
      <c r="F18" s="87" t="n"/>
      <c r="G18" s="88" t="n"/>
      <c r="H18" s="476">
        <f>P18+AD18+AR18</f>
        <v/>
      </c>
      <c r="I18" s="476">
        <f>Q18+AE18+AS18</f>
        <v/>
      </c>
      <c r="J18" s="87" t="n"/>
      <c r="K18" s="88" t="n"/>
      <c r="L18" s="476">
        <f>BH18+BT18+CF18</f>
        <v/>
      </c>
      <c r="M18" s="476">
        <f>BI18+BU18+CG18</f>
        <v/>
      </c>
      <c r="N18" s="478" t="n"/>
      <c r="O18" s="479" t="n"/>
      <c r="P18" s="477">
        <f>R18+T18+V18+X18+Z18</f>
        <v/>
      </c>
      <c r="Q18" s="477">
        <f>S18+U18+W18+AA18</f>
        <v/>
      </c>
      <c r="R18" s="484" t="n"/>
      <c r="S18" s="481" t="n"/>
      <c r="T18" s="484" t="n"/>
      <c r="U18" s="481" t="n"/>
      <c r="V18" s="480" t="n"/>
      <c r="W18" s="481" t="n"/>
      <c r="X18" s="480" t="n"/>
      <c r="Y18" s="481" t="n"/>
      <c r="Z18" s="480" t="n"/>
      <c r="AA18" s="481" t="n"/>
      <c r="AB18" s="478" t="n"/>
      <c r="AC18" s="479" t="n"/>
      <c r="AD18" s="477">
        <f>AF18+AH18+AJ18+AL18+AN18</f>
        <v/>
      </c>
      <c r="AE18" s="477">
        <f>AG18+AI18+AK18+AO18</f>
        <v/>
      </c>
      <c r="AF18" s="457" t="n">
        <v>0</v>
      </c>
      <c r="AG18" s="457" t="n">
        <v>0</v>
      </c>
      <c r="AH18" s="457" t="n">
        <v>0</v>
      </c>
      <c r="AI18" s="457" t="n">
        <v>0</v>
      </c>
      <c r="AJ18" s="457" t="n">
        <v>0</v>
      </c>
      <c r="AK18" s="457" t="n">
        <v>0</v>
      </c>
      <c r="AL18" s="457" t="n">
        <v>0</v>
      </c>
      <c r="AM18" s="457" t="n">
        <v>0</v>
      </c>
      <c r="AN18" s="480" t="n"/>
      <c r="AO18" s="481" t="n"/>
      <c r="AP18" s="478" t="n"/>
      <c r="AQ18" s="479" t="n"/>
      <c r="AR18" s="477">
        <f>AT18+AV18+AX18+AZ18+BB18</f>
        <v/>
      </c>
      <c r="AS18" s="477">
        <f>AU18+AW18+BA18+BC18</f>
        <v/>
      </c>
      <c r="AT18" s="457" t="n">
        <v>0</v>
      </c>
      <c r="AU18" s="457" t="n">
        <v>0</v>
      </c>
      <c r="AV18" s="457" t="n">
        <v>0</v>
      </c>
      <c r="AW18" s="457" t="n">
        <v>0</v>
      </c>
      <c r="AX18" s="457" t="n">
        <v>0</v>
      </c>
      <c r="AY18" s="457" t="n">
        <v>0</v>
      </c>
      <c r="AZ18" s="480" t="n"/>
      <c r="BA18" s="481" t="n"/>
      <c r="BB18" s="480" t="n"/>
      <c r="BC18" s="481" t="n"/>
      <c r="BD18" s="480" t="n"/>
      <c r="BE18" s="481" t="n"/>
      <c r="BF18" s="478" t="n"/>
      <c r="BG18" s="479" t="n"/>
      <c r="BH18" s="482" t="n"/>
      <c r="BI18" s="483" t="n"/>
      <c r="BJ18" s="484" t="n"/>
      <c r="BK18" s="481" t="n"/>
      <c r="BL18" s="480" t="n"/>
      <c r="BM18" s="481" t="n"/>
      <c r="BN18" s="480" t="n"/>
      <c r="BO18" s="481" t="n"/>
      <c r="BP18" s="480" t="n"/>
      <c r="BQ18" s="481" t="n"/>
      <c r="BR18" s="478" t="n"/>
      <c r="BS18" s="479" t="n"/>
      <c r="BT18" s="482" t="n"/>
      <c r="BU18" s="483" t="n"/>
      <c r="BV18" s="484" t="n"/>
      <c r="BW18" s="481" t="n"/>
      <c r="BX18" s="484" t="n"/>
      <c r="BY18" s="481" t="n"/>
      <c r="BZ18" s="480" t="n"/>
      <c r="CA18" s="481" t="n"/>
      <c r="CB18" s="480" t="n"/>
      <c r="CC18" s="95" t="n"/>
      <c r="CD18" s="96" t="n"/>
      <c r="CE18" s="97" t="n"/>
      <c r="CF18" s="92" t="n"/>
      <c r="CG18" s="122" t="n"/>
      <c r="CH18" s="100" t="n"/>
      <c r="CI18" s="98" t="n"/>
      <c r="CJ18" s="100" t="n"/>
      <c r="CK18" s="98" t="n"/>
      <c r="CL18" s="100" t="n"/>
      <c r="CM18" s="98" t="n"/>
      <c r="CN18" s="100" t="n"/>
      <c r="CO18" s="98" t="n"/>
      <c r="CP18" s="100" t="n"/>
      <c r="CQ18" s="99" t="n"/>
    </row>
    <row r="19" outlineLevel="1" s="414">
      <c r="A19" s="475" t="inlineStr">
        <is>
          <t>Рекомендации</t>
        </is>
      </c>
      <c r="B19" s="87" t="n"/>
      <c r="C19" s="124" t="n"/>
      <c r="D19" s="476">
        <f>SUM(P19,AD19,AR19,BH19,BT19,CF19)</f>
        <v/>
      </c>
      <c r="E19" s="476">
        <f>SUM(Q19,AE19,AS19,BI19,BU19,CG19)</f>
        <v/>
      </c>
      <c r="F19" s="87" t="n"/>
      <c r="G19" s="88" t="n"/>
      <c r="H19" s="476">
        <f>P19+AD19+AR19</f>
        <v/>
      </c>
      <c r="I19" s="476">
        <f>Q19+AE19+AS19</f>
        <v/>
      </c>
      <c r="J19" s="87" t="n"/>
      <c r="K19" s="88" t="n"/>
      <c r="L19" s="476">
        <f>BH19+BT19+CF19</f>
        <v/>
      </c>
      <c r="M19" s="476">
        <f>BI19+BU19+CG19</f>
        <v/>
      </c>
      <c r="N19" s="478" t="n"/>
      <c r="O19" s="479" t="n"/>
      <c r="P19" s="477">
        <f>R19+T19+V19+X19+Z19</f>
        <v/>
      </c>
      <c r="Q19" s="477">
        <f>S19+U19+W19+AA19</f>
        <v/>
      </c>
      <c r="R19" s="484" t="n"/>
      <c r="S19" s="481" t="n"/>
      <c r="T19" s="484" t="n"/>
      <c r="U19" s="481" t="n"/>
      <c r="V19" s="480" t="n"/>
      <c r="W19" s="481" t="n"/>
      <c r="X19" s="480" t="n"/>
      <c r="Y19" s="481" t="n"/>
      <c r="Z19" s="480" t="n"/>
      <c r="AA19" s="481" t="n"/>
      <c r="AB19" s="478" t="n"/>
      <c r="AC19" s="479" t="n"/>
      <c r="AD19" s="477">
        <f>AF19+AH19+AJ19+AL19+AN19</f>
        <v/>
      </c>
      <c r="AE19" s="477">
        <f>AG19+AI19+AK19+AO19</f>
        <v/>
      </c>
      <c r="AF19" s="457" t="n">
        <v>0</v>
      </c>
      <c r="AG19" s="457" t="n">
        <v>0</v>
      </c>
      <c r="AH19" s="457" t="n">
        <v>0</v>
      </c>
      <c r="AI19" s="457" t="n">
        <v>0</v>
      </c>
      <c r="AJ19" s="457" t="n">
        <v>0</v>
      </c>
      <c r="AK19" s="457" t="n">
        <v>0</v>
      </c>
      <c r="AL19" s="457" t="n">
        <v>0</v>
      </c>
      <c r="AM19" s="457" t="n">
        <v>0</v>
      </c>
      <c r="AN19" s="480" t="n"/>
      <c r="AO19" s="484" t="n"/>
      <c r="AP19" s="478" t="n"/>
      <c r="AQ19" s="479" t="n"/>
      <c r="AR19" s="477">
        <f>AT19+AV19+AX19+AZ19+BB19</f>
        <v/>
      </c>
      <c r="AS19" s="477">
        <f>AU19+AW19+BA19+BC19</f>
        <v/>
      </c>
      <c r="AT19" s="457" t="n">
        <v>0</v>
      </c>
      <c r="AU19" s="457" t="n">
        <v>0</v>
      </c>
      <c r="AV19" s="457" t="n">
        <v>0</v>
      </c>
      <c r="AW19" s="457" t="n">
        <v>0</v>
      </c>
      <c r="AX19" s="457" t="n">
        <v>0</v>
      </c>
      <c r="AY19" s="457" t="n">
        <v>0</v>
      </c>
      <c r="AZ19" s="480" t="n"/>
      <c r="BA19" s="484" t="n"/>
      <c r="BB19" s="480" t="n"/>
      <c r="BC19" s="484" t="n"/>
      <c r="BD19" s="480" t="n"/>
      <c r="BE19" s="484" t="n"/>
      <c r="BF19" s="478" t="n"/>
      <c r="BG19" s="479" t="n"/>
      <c r="BH19" s="482" t="n"/>
      <c r="BI19" s="483" t="n"/>
      <c r="BJ19" s="484" t="n"/>
      <c r="BK19" s="484" t="n"/>
      <c r="BL19" s="480" t="n"/>
      <c r="BM19" s="484" t="n"/>
      <c r="BN19" s="480" t="n"/>
      <c r="BO19" s="484" t="n"/>
      <c r="BP19" s="480" t="n"/>
      <c r="BQ19" s="484" t="n"/>
      <c r="BR19" s="478" t="n"/>
      <c r="BS19" s="479" t="n"/>
      <c r="BT19" s="482" t="n"/>
      <c r="BU19" s="483" t="n"/>
      <c r="BV19" s="484" t="n"/>
      <c r="BW19" s="484" t="n"/>
      <c r="BX19" s="480" t="n"/>
      <c r="BY19" s="484" t="n"/>
      <c r="BZ19" s="480" t="n"/>
      <c r="CA19" s="484" t="n"/>
      <c r="CB19" s="480" t="n"/>
      <c r="CC19" s="94" t="n"/>
      <c r="CD19" s="96" t="n"/>
      <c r="CE19" s="97" t="n"/>
      <c r="CF19" s="92" t="n"/>
      <c r="CG19" s="122" t="n"/>
      <c r="CH19" s="100" t="n"/>
      <c r="CI19" s="98" t="n"/>
      <c r="CJ19" s="100" t="n"/>
      <c r="CK19" s="98" t="n"/>
      <c r="CL19" s="100" t="n"/>
      <c r="CM19" s="98" t="n"/>
      <c r="CN19" s="100" t="n"/>
      <c r="CO19" s="98" t="n"/>
      <c r="CP19" s="100" t="n"/>
      <c r="CQ19" s="99" t="n"/>
    </row>
    <row r="20" outlineLevel="1" s="414">
      <c r="A20" s="475" t="inlineStr">
        <is>
          <t>Неизвестно</t>
        </is>
      </c>
      <c r="B20" s="126" t="n"/>
      <c r="C20" s="127" t="n"/>
      <c r="D20" s="485">
        <f>SUM(P20,AD20,AR20,BH20,BT20,CF20)</f>
        <v/>
      </c>
      <c r="E20" s="485">
        <f>SUM(Q20,AE20,AS20,BI20,BU20,CG20)</f>
        <v/>
      </c>
      <c r="F20" s="126" t="n"/>
      <c r="G20" s="128" t="n"/>
      <c r="H20" s="485">
        <f>P20+AD20+AR20</f>
        <v/>
      </c>
      <c r="I20" s="485">
        <f>Q20+AE20+AS20</f>
        <v/>
      </c>
      <c r="J20" s="129" t="n"/>
      <c r="K20" s="130" t="n"/>
      <c r="L20" s="476">
        <f>BH20+BT20+CF20</f>
        <v/>
      </c>
      <c r="M20" s="476">
        <f>BI20+BU20+CG20</f>
        <v/>
      </c>
      <c r="N20" s="488" t="n"/>
      <c r="O20" s="489" t="n"/>
      <c r="P20" s="486">
        <f>R20+T20+V20+X20+Z20</f>
        <v/>
      </c>
      <c r="Q20" s="486">
        <f>S20+U20+W20+AA20</f>
        <v/>
      </c>
      <c r="R20" s="491" t="n"/>
      <c r="S20" s="491" t="n"/>
      <c r="T20" s="490" t="n"/>
      <c r="U20" s="491" t="n"/>
      <c r="V20" s="490" t="n"/>
      <c r="W20" s="491" t="n"/>
      <c r="X20" s="490" t="n"/>
      <c r="Y20" s="541" t="n"/>
      <c r="Z20" s="496" t="n"/>
      <c r="AA20" s="541" t="n"/>
      <c r="AB20" s="488" t="n"/>
      <c r="AC20" s="489" t="n"/>
      <c r="AD20" s="486">
        <f>AF20+AH20+AJ20+AL20+AN20</f>
        <v/>
      </c>
      <c r="AE20" s="486">
        <f>AG20+AI20+AK20+AO20</f>
        <v/>
      </c>
      <c r="AF20" s="542" t="n">
        <v>0</v>
      </c>
      <c r="AG20" s="542" t="n">
        <v>0</v>
      </c>
      <c r="AH20" s="457" t="n">
        <v>0</v>
      </c>
      <c r="AI20" s="457" t="n">
        <v>0</v>
      </c>
      <c r="AJ20" s="457" t="n">
        <v>0</v>
      </c>
      <c r="AK20" s="457" t="n">
        <v>0</v>
      </c>
      <c r="AL20" s="457" t="n">
        <v>0</v>
      </c>
      <c r="AM20" s="457" t="n">
        <v>0</v>
      </c>
      <c r="AN20" s="490" t="n"/>
      <c r="AO20" s="491" t="n"/>
      <c r="AP20" s="488" t="n"/>
      <c r="AQ20" s="489" t="n"/>
      <c r="AR20" s="486">
        <f>AT20+AV20+AX20+AZ20+BB20</f>
        <v/>
      </c>
      <c r="AS20" s="486">
        <f>AU20+AW20+BA20+BC20</f>
        <v/>
      </c>
      <c r="AT20" s="457" t="n">
        <v>0</v>
      </c>
      <c r="AU20" s="457" t="n">
        <v>0</v>
      </c>
      <c r="AV20" s="457" t="n">
        <v>2</v>
      </c>
      <c r="AW20" s="457" t="n">
        <v>2</v>
      </c>
      <c r="AX20" s="457" t="n">
        <v>0</v>
      </c>
      <c r="AY20" s="457" t="n">
        <v>0</v>
      </c>
      <c r="AZ20" s="488" t="n"/>
      <c r="BA20" s="489" t="n"/>
      <c r="BB20" s="488" t="n"/>
      <c r="BC20" s="489" t="n"/>
      <c r="BD20" s="488" t="n"/>
      <c r="BE20" s="489" t="n"/>
      <c r="BF20" s="488" t="n"/>
      <c r="BG20" s="489" t="n"/>
      <c r="BH20" s="493" t="n"/>
      <c r="BI20" s="494" t="n"/>
      <c r="BJ20" s="495" t="n"/>
      <c r="BK20" s="495" t="n"/>
      <c r="BL20" s="496" t="n"/>
      <c r="BM20" s="495" t="n"/>
      <c r="BN20" s="496" t="n"/>
      <c r="BO20" s="495" t="n"/>
      <c r="BP20" s="496" t="n"/>
      <c r="BQ20" s="495" t="n"/>
      <c r="BR20" s="488" t="n"/>
      <c r="BS20" s="489" t="n"/>
      <c r="BT20" s="493" t="n"/>
      <c r="BU20" s="494" t="n"/>
      <c r="BV20" s="495" t="n"/>
      <c r="BW20" s="495" t="n"/>
      <c r="BX20" s="496" t="n"/>
      <c r="BY20" s="495" t="n"/>
      <c r="BZ20" s="496" t="n"/>
      <c r="CA20" s="495" t="n"/>
      <c r="CB20" s="496" t="n"/>
      <c r="CC20" s="143" t="n"/>
      <c r="CD20" s="132" t="n"/>
      <c r="CE20" s="133" t="n"/>
      <c r="CF20" s="141" t="n"/>
      <c r="CG20" s="144" t="n"/>
      <c r="CH20" s="145" t="n"/>
      <c r="CI20" s="146" t="n"/>
      <c r="CJ20" s="145" t="n"/>
      <c r="CK20" s="146" t="n"/>
      <c r="CL20" s="145" t="n"/>
      <c r="CM20" s="146" t="n"/>
      <c r="CN20" s="145" t="n"/>
      <c r="CO20" s="146" t="n"/>
      <c r="CP20" s="145" t="n"/>
      <c r="CQ20" s="147" t="n"/>
    </row>
    <row r="21">
      <c r="A21" s="497" t="n"/>
      <c r="B21" s="498" t="n"/>
      <c r="C21" s="498" t="n"/>
      <c r="D21" s="498" t="n"/>
      <c r="E21" s="498" t="n"/>
      <c r="F21" s="498" t="n"/>
      <c r="G21" s="498" t="n"/>
      <c r="H21" s="498" t="n"/>
      <c r="I21" s="498" t="n"/>
      <c r="J21" s="498" t="n"/>
      <c r="K21" s="498" t="n"/>
      <c r="L21" s="498" t="n"/>
      <c r="M21" s="498" t="n"/>
      <c r="N21" s="498" t="n"/>
      <c r="O21" s="498" t="n"/>
      <c r="P21" s="498" t="n"/>
      <c r="Q21" s="498" t="n"/>
      <c r="R21" s="498" t="n"/>
      <c r="S21" s="498" t="n"/>
      <c r="T21" s="498" t="n"/>
      <c r="U21" s="498" t="n"/>
      <c r="V21" s="498" t="n"/>
      <c r="W21" s="498" t="n"/>
      <c r="X21" s="498" t="n"/>
      <c r="Y21" s="498" t="n"/>
      <c r="Z21" s="498" t="n"/>
      <c r="AA21" s="498" t="n"/>
      <c r="AB21" s="498" t="n"/>
      <c r="AC21" s="498" t="n"/>
      <c r="AD21" s="498" t="n"/>
      <c r="AE21" s="498" t="n"/>
      <c r="AF21" s="498" t="n"/>
      <c r="AG21" s="498" t="n"/>
      <c r="AH21" s="498" t="n"/>
      <c r="AI21" s="498" t="n"/>
      <c r="AJ21" s="498" t="n"/>
      <c r="AK21" s="498" t="n"/>
      <c r="AL21" s="498" t="n"/>
      <c r="AM21" s="498" t="n"/>
      <c r="AN21" s="498" t="n"/>
      <c r="AO21" s="498" t="n"/>
      <c r="AP21" s="498" t="n"/>
      <c r="AQ21" s="498" t="n"/>
      <c r="AR21" s="498" t="n"/>
      <c r="AS21" s="498" t="n"/>
      <c r="AT21" s="498" t="n"/>
      <c r="AU21" s="498" t="n"/>
      <c r="AV21" s="498" t="n"/>
      <c r="AW21" s="498" t="n"/>
      <c r="AX21" s="498" t="n"/>
      <c r="AY21" s="498" t="n"/>
      <c r="AZ21" s="498" t="n"/>
      <c r="BA21" s="498" t="n"/>
      <c r="BB21" s="498" t="n"/>
      <c r="BC21" s="498" t="n"/>
      <c r="BD21" s="498" t="n"/>
      <c r="BE21" s="498" t="n"/>
      <c r="BF21" s="498" t="n"/>
      <c r="BG21" s="498" t="n"/>
      <c r="BH21" s="498" t="n"/>
      <c r="BI21" s="498" t="n"/>
      <c r="BJ21" s="498" t="n"/>
      <c r="BK21" s="498" t="n"/>
      <c r="BL21" s="498" t="n"/>
      <c r="BM21" s="498" t="n"/>
      <c r="BN21" s="498" t="n"/>
      <c r="BO21" s="498" t="n"/>
      <c r="BP21" s="498" t="n"/>
      <c r="BQ21" s="498" t="n"/>
      <c r="BR21" s="498" t="n"/>
      <c r="BS21" s="498" t="n"/>
      <c r="BT21" s="498" t="n"/>
      <c r="BU21" s="498" t="n"/>
      <c r="BV21" s="498" t="n"/>
      <c r="BW21" s="498" t="n"/>
      <c r="BX21" s="498" t="n"/>
      <c r="BY21" s="498" t="n"/>
      <c r="BZ21" s="498" t="n"/>
      <c r="CA21" s="498" t="n"/>
      <c r="CB21" s="498" t="n"/>
      <c r="CC21" s="104" t="n"/>
      <c r="CD21" s="104" t="n"/>
      <c r="CE21" s="104" t="n"/>
      <c r="CF21" s="104" t="n"/>
      <c r="CG21" s="104" t="n"/>
      <c r="CH21" s="453" t="n"/>
      <c r="CI21" s="453" t="n"/>
      <c r="CJ21" s="453" t="n"/>
      <c r="CK21" s="453" t="n"/>
      <c r="CL21" s="453" t="n"/>
      <c r="CM21" s="453" t="n"/>
      <c r="CN21" s="453" t="n"/>
      <c r="CO21" s="453" t="n"/>
      <c r="CP21" s="453" t="n"/>
      <c r="CQ21" s="453" t="n"/>
    </row>
    <row r="22">
      <c r="A22" s="464" t="inlineStr">
        <is>
          <t>Расходы</t>
        </is>
      </c>
      <c r="B22" s="455" t="inlineStr">
        <is>
          <t>Квота</t>
        </is>
      </c>
      <c r="C22" s="856" t="n"/>
      <c r="D22" s="456" t="inlineStr">
        <is>
          <t>Факт</t>
        </is>
      </c>
      <c r="E22" s="856" t="n"/>
      <c r="F22" s="455" t="inlineStr">
        <is>
          <t>Квота</t>
        </is>
      </c>
      <c r="G22" s="856" t="n"/>
      <c r="H22" s="456" t="inlineStr">
        <is>
          <t>Факт</t>
        </is>
      </c>
      <c r="I22" s="856" t="n"/>
      <c r="J22" s="455" t="inlineStr">
        <is>
          <t>Квота</t>
        </is>
      </c>
      <c r="K22" s="856" t="n"/>
      <c r="L22" s="456" t="inlineStr">
        <is>
          <t>Факт</t>
        </is>
      </c>
      <c r="M22" s="856" t="n"/>
      <c r="N22" s="455" t="inlineStr">
        <is>
          <t>Квота</t>
        </is>
      </c>
      <c r="O22" s="856" t="n"/>
      <c r="P22" s="456" t="inlineStr">
        <is>
          <t>Факт</t>
        </is>
      </c>
      <c r="Q22" s="856" t="n"/>
      <c r="R22" s="457" t="inlineStr">
        <is>
          <t>30.06 - 06.07</t>
        </is>
      </c>
      <c r="S22" s="856" t="n"/>
      <c r="T22" s="457" t="inlineStr">
        <is>
          <t>07.07 - 13.07</t>
        </is>
      </c>
      <c r="U22" s="856" t="n"/>
      <c r="V22" s="457" t="inlineStr">
        <is>
          <t>14.07 - 20.07</t>
        </is>
      </c>
      <c r="W22" s="856" t="n"/>
      <c r="X22" s="457" t="inlineStr">
        <is>
          <t>21.07 - 27.07</t>
        </is>
      </c>
      <c r="Y22" s="856" t="n"/>
      <c r="Z22" s="457" t="inlineStr">
        <is>
          <t>28.07 - 03.08</t>
        </is>
      </c>
      <c r="AA22" s="856" t="n"/>
      <c r="AB22" s="455" t="inlineStr">
        <is>
          <t>Квота</t>
        </is>
      </c>
      <c r="AC22" s="856" t="n"/>
      <c r="AD22" s="456" t="inlineStr">
        <is>
          <t>Факт</t>
        </is>
      </c>
      <c r="AE22" s="856" t="n"/>
      <c r="AF22" s="457" t="inlineStr">
        <is>
          <t>04.08 - 10.08</t>
        </is>
      </c>
      <c r="AG22" s="856" t="n"/>
      <c r="AH22" s="457" t="inlineStr">
        <is>
          <t>11.08 - 17.08</t>
        </is>
      </c>
      <c r="AI22" s="856" t="n"/>
      <c r="AJ22" s="457" t="inlineStr">
        <is>
          <t>18.08 - 24.08</t>
        </is>
      </c>
      <c r="AK22" s="856" t="n"/>
      <c r="AL22" s="457" t="inlineStr">
        <is>
          <t>25.08 - 31.08</t>
        </is>
      </c>
      <c r="AM22" s="856" t="n"/>
      <c r="AN22" s="457" t="inlineStr">
        <is>
          <t>26.08 - 31.08</t>
        </is>
      </c>
      <c r="AO22" s="856" t="n"/>
      <c r="AP22" s="455" t="inlineStr">
        <is>
          <t>Квота</t>
        </is>
      </c>
      <c r="AQ22" s="856" t="n"/>
      <c r="AR22" s="456" t="inlineStr">
        <is>
          <t>Факт</t>
        </is>
      </c>
      <c r="AS22" s="856" t="n"/>
      <c r="AT22" s="457" t="inlineStr">
        <is>
          <t>01-07.09</t>
        </is>
      </c>
      <c r="AU22" s="856" t="n"/>
      <c r="AV22" s="457" t="inlineStr">
        <is>
          <t>08.09 - 14.09</t>
        </is>
      </c>
      <c r="AW22" s="856" t="n"/>
      <c r="AX22" s="457" t="inlineStr">
        <is>
          <t>15.09 - 21.09</t>
        </is>
      </c>
      <c r="AY22" s="856" t="n"/>
      <c r="AZ22" s="457" t="inlineStr">
        <is>
          <t>22.09 - 28.09</t>
        </is>
      </c>
      <c r="BA22" s="856" t="n"/>
      <c r="BB22" s="457" t="inlineStr">
        <is>
          <t>29.09 - 05.10</t>
        </is>
      </c>
      <c r="BC22" s="856" t="n"/>
      <c r="BD22" s="459" t="n">
        <v>45930</v>
      </c>
      <c r="BE22" s="856" t="n"/>
      <c r="BF22" s="455" t="inlineStr">
        <is>
          <t>Квота</t>
        </is>
      </c>
      <c r="BG22" s="856" t="n"/>
      <c r="BH22" s="456" t="inlineStr">
        <is>
          <t>Факт</t>
        </is>
      </c>
      <c r="BI22" s="856" t="n"/>
      <c r="BJ22" s="457" t="inlineStr">
        <is>
          <t>06.10 - 12.10</t>
        </is>
      </c>
      <c r="BK22" s="856" t="n"/>
      <c r="BL22" s="457" t="inlineStr">
        <is>
          <t>13.10 - 19.10</t>
        </is>
      </c>
      <c r="BM22" s="856" t="n"/>
      <c r="BN22" s="457" t="inlineStr">
        <is>
          <t>20.10 - 26.10</t>
        </is>
      </c>
      <c r="BO22" s="856" t="n"/>
      <c r="BP22" s="457" t="inlineStr">
        <is>
          <t>27.10 - 02.11</t>
        </is>
      </c>
      <c r="BQ22" s="856" t="n"/>
      <c r="BR22" s="455" t="inlineStr">
        <is>
          <t>Квота</t>
        </is>
      </c>
      <c r="BS22" s="856" t="n"/>
      <c r="BT22" s="456" t="inlineStr">
        <is>
          <t>Факт</t>
        </is>
      </c>
      <c r="BU22" s="856" t="n"/>
      <c r="BV22" s="457" t="inlineStr">
        <is>
          <t>03.11 - 09.11</t>
        </is>
      </c>
      <c r="BW22" s="856" t="n"/>
      <c r="BX22" s="457" t="inlineStr">
        <is>
          <t>10.11 - 16.11</t>
        </is>
      </c>
      <c r="BY22" s="856" t="n"/>
      <c r="BZ22" s="457" t="inlineStr">
        <is>
          <t>17.11 - 23.11</t>
        </is>
      </c>
      <c r="CA22" s="856" t="n"/>
      <c r="CB22" s="457" t="inlineStr">
        <is>
          <t>24.11 - 30.11</t>
        </is>
      </c>
      <c r="CC22" s="856" t="n"/>
      <c r="CD22" s="150" t="inlineStr">
        <is>
          <t>Квота</t>
        </is>
      </c>
      <c r="CE22" s="862" t="n"/>
      <c r="CF22" s="428" t="inlineStr">
        <is>
          <t>Факт</t>
        </is>
      </c>
      <c r="CG22" s="858" t="n"/>
      <c r="CH22" s="432" t="inlineStr">
        <is>
          <t>01.12 - 07.12</t>
        </is>
      </c>
      <c r="CI22" s="858" t="n"/>
      <c r="CJ22" s="432" t="inlineStr">
        <is>
          <t>08.12 - 14.12</t>
        </is>
      </c>
      <c r="CK22" s="858" t="n"/>
      <c r="CL22" s="432" t="inlineStr">
        <is>
          <t>15.12 - 21.12</t>
        </is>
      </c>
      <c r="CM22" s="858" t="n"/>
      <c r="CN22" s="432" t="inlineStr">
        <is>
          <t>22.12 - 28.12</t>
        </is>
      </c>
      <c r="CO22" s="858" t="n"/>
      <c r="CP22" s="432" t="inlineStr">
        <is>
          <t>29.12 - 30.12</t>
        </is>
      </c>
      <c r="CQ22" s="858" t="n"/>
    </row>
    <row r="23">
      <c r="A23" s="502" t="inlineStr">
        <is>
          <t>Всего на платное продвижение:</t>
        </is>
      </c>
      <c r="B23" s="503">
        <f>'Продукт 2'!Z11+'Продукт 3'!Z11</f>
        <v/>
      </c>
      <c r="C23" s="856" t="n"/>
      <c r="D23" s="503">
        <f>SUM(Z23,AN23,BB23,BP23,CB23,CL23)</f>
        <v/>
      </c>
      <c r="E23" s="856" t="n"/>
      <c r="F23" s="503">
        <f>N23+AB23+AP23</f>
        <v/>
      </c>
      <c r="G23" s="856" t="n"/>
      <c r="H23" s="503">
        <f>P23+AD23+AR23</f>
        <v/>
      </c>
      <c r="I23" s="856" t="n"/>
      <c r="J23" s="503">
        <f>BF23+BR23+CD23</f>
        <v/>
      </c>
      <c r="K23" s="856" t="n"/>
      <c r="L23" s="503">
        <f>BH23+BT23+CF23</f>
        <v/>
      </c>
      <c r="M23" s="856" t="n"/>
      <c r="N23" s="503" t="n">
        <v>380000</v>
      </c>
      <c r="O23" s="856" t="n"/>
      <c r="P23" s="503">
        <f>SUM(P26:Q36)</f>
        <v/>
      </c>
      <c r="Q23" s="856" t="n"/>
      <c r="R23" s="503">
        <f>SUM(R33:S50)</f>
        <v/>
      </c>
      <c r="S23" s="856" t="n"/>
      <c r="T23" s="503">
        <f>SUM(T33:U50)</f>
        <v/>
      </c>
      <c r="U23" s="856" t="n"/>
      <c r="V23" s="503">
        <f>SUM(V33:W50)</f>
        <v/>
      </c>
      <c r="W23" s="856" t="n"/>
      <c r="X23" s="503">
        <f>SUM(X33:Y50)</f>
        <v/>
      </c>
      <c r="Y23" s="856" t="n"/>
      <c r="Z23" s="503">
        <f>SUM(Z33:AA50)</f>
        <v/>
      </c>
      <c r="AA23" s="856" t="n"/>
      <c r="AB23" s="503" t="n">
        <v>120000</v>
      </c>
      <c r="AC23" s="856" t="n"/>
      <c r="AD23" s="503">
        <f>SUM(AD26:AE36)</f>
        <v/>
      </c>
      <c r="AE23" s="856" t="n"/>
      <c r="AF23" s="503">
        <f>SUM(AF33:AG50)</f>
        <v/>
      </c>
      <c r="AG23" s="856" t="n"/>
      <c r="AH23" s="503">
        <f>SUM(AH33:AI50)</f>
        <v/>
      </c>
      <c r="AI23" s="856" t="n"/>
      <c r="AJ23" s="503">
        <f>SUM(AJ33:AK50)</f>
        <v/>
      </c>
      <c r="AK23" s="856" t="n"/>
      <c r="AL23" s="503">
        <f>SUM(AL33:AM50)</f>
        <v/>
      </c>
      <c r="AM23" s="856" t="n"/>
      <c r="AN23" s="503">
        <f>SUM(AN33:AO50)</f>
        <v/>
      </c>
      <c r="AO23" s="856" t="n"/>
      <c r="AP23" s="503" t="n">
        <v>380000</v>
      </c>
      <c r="AQ23" s="856" t="n"/>
      <c r="AR23" s="503">
        <f>SUM(AR26:AS36)</f>
        <v/>
      </c>
      <c r="AS23" s="856" t="n"/>
      <c r="AT23" s="503">
        <f>SUM(AT26:AU36)</f>
        <v/>
      </c>
      <c r="AU23" s="856" t="n"/>
      <c r="AV23" s="503">
        <f>SUM(AV26:AW36)</f>
        <v/>
      </c>
      <c r="AW23" s="856" t="n"/>
      <c r="AX23" s="503">
        <f>SUM(AX26:AY36)</f>
        <v/>
      </c>
      <c r="AY23" s="856" t="n"/>
      <c r="AZ23" s="503">
        <f>SUM(AZ26:BA36)</f>
        <v/>
      </c>
      <c r="BA23" s="856" t="n"/>
      <c r="BB23" s="503">
        <f>SUM(BB26:BC36)</f>
        <v/>
      </c>
      <c r="BC23" s="856" t="n"/>
      <c r="BD23" s="503">
        <f>SUM(BD33:BE50)</f>
        <v/>
      </c>
      <c r="BE23" s="856" t="n"/>
      <c r="BF23" s="503" t="n">
        <v>380000</v>
      </c>
      <c r="BG23" s="856" t="n"/>
      <c r="BH23" s="503">
        <f>SUM(BH26:BI36)</f>
        <v/>
      </c>
      <c r="BI23" s="856" t="n"/>
      <c r="BJ23" s="503">
        <f>SUM(BJ33:BK50)</f>
        <v/>
      </c>
      <c r="BK23" s="856" t="n"/>
      <c r="BL23" s="503">
        <f>SUM(BL33:BM50)</f>
        <v/>
      </c>
      <c r="BM23" s="856" t="n"/>
      <c r="BN23" s="503">
        <f>SUM(BN33:BO50)</f>
        <v/>
      </c>
      <c r="BO23" s="856" t="n"/>
      <c r="BP23" s="503">
        <f>SUM(BP33:BQ50)</f>
        <v/>
      </c>
      <c r="BQ23" s="856" t="n"/>
      <c r="BR23" s="503" t="n">
        <v>380000</v>
      </c>
      <c r="BS23" s="856" t="n"/>
      <c r="BT23" s="503">
        <f>SUM(BT26:BU36)</f>
        <v/>
      </c>
      <c r="BU23" s="856" t="n"/>
      <c r="BV23" s="503">
        <f>SUM(BV33:BW50)</f>
        <v/>
      </c>
      <c r="BW23" s="856" t="n"/>
      <c r="BX23" s="503">
        <f>SUM(BX33:BY50)</f>
        <v/>
      </c>
      <c r="BY23" s="856" t="n"/>
      <c r="BZ23" s="503">
        <f>SUM(BZ33:CA50)</f>
        <v/>
      </c>
      <c r="CA23" s="856" t="n"/>
      <c r="CB23" s="503">
        <f>SUM(CB33:CC50)</f>
        <v/>
      </c>
      <c r="CC23" s="856" t="n"/>
      <c r="CD23" s="170" t="n">
        <v>380000</v>
      </c>
      <c r="CE23" s="857" t="n"/>
      <c r="CF23" s="170">
        <f>SUM(CF26:CG36)</f>
        <v/>
      </c>
      <c r="CG23" s="857" t="n"/>
      <c r="CH23" s="828" t="n"/>
      <c r="CI23" s="828" t="n"/>
      <c r="CJ23" s="829" t="n"/>
      <c r="CK23" s="828" t="n"/>
      <c r="CL23" s="829" t="n"/>
      <c r="CM23" s="828" t="n"/>
      <c r="CN23" s="829" t="n"/>
      <c r="CO23" s="828" t="n"/>
      <c r="CP23" s="829" t="n"/>
      <c r="CQ23" s="830" t="n"/>
    </row>
    <row r="24">
      <c r="A24" s="502" t="inlineStr">
        <is>
          <t xml:space="preserve">Всего на лидогенерацию: </t>
        </is>
      </c>
      <c r="B24" s="503">
        <f>B23*0.7</f>
        <v/>
      </c>
      <c r="C24" s="856" t="n"/>
      <c r="D24" s="503">
        <f>SUM(D26:E36)</f>
        <v/>
      </c>
      <c r="E24" s="856" t="n"/>
      <c r="F24" s="503">
        <f>F23*0.7</f>
        <v/>
      </c>
      <c r="G24" s="856" t="n"/>
      <c r="H24" s="503">
        <f>SUM(H26:I36)</f>
        <v/>
      </c>
      <c r="I24" s="856" t="n"/>
      <c r="J24" s="503">
        <f>J23*0.7</f>
        <v/>
      </c>
      <c r="K24" s="856" t="n"/>
      <c r="L24" s="503">
        <f>SUM(L26:M36)</f>
        <v/>
      </c>
      <c r="M24" s="856" t="n"/>
      <c r="N24" s="503">
        <f>N23*0.7</f>
        <v/>
      </c>
      <c r="O24" s="856" t="n"/>
      <c r="P24" s="503">
        <f>SUM(R24:AA24)</f>
        <v/>
      </c>
      <c r="Q24" s="856" t="n"/>
      <c r="R24" s="503">
        <f>SUM(R26:S34)</f>
        <v/>
      </c>
      <c r="S24" s="856" t="n"/>
      <c r="T24" s="503">
        <f>SUM(T26:U34)</f>
        <v/>
      </c>
      <c r="U24" s="856" t="n"/>
      <c r="V24" s="503">
        <f>SUM(V26:W34)</f>
        <v/>
      </c>
      <c r="W24" s="856" t="n"/>
      <c r="X24" s="503">
        <f>SUM(X26:Y34)</f>
        <v/>
      </c>
      <c r="Y24" s="856" t="n"/>
      <c r="Z24" s="503">
        <f>SUM(Z26:AA34)</f>
        <v/>
      </c>
      <c r="AA24" s="856" t="n"/>
      <c r="AB24" s="503">
        <f>AB23*0.6</f>
        <v/>
      </c>
      <c r="AC24" s="856" t="n"/>
      <c r="AD24" s="503">
        <f>SUM(AF24:AO24)</f>
        <v/>
      </c>
      <c r="AE24" s="856" t="n"/>
      <c r="AF24" s="503">
        <f>SUM(AF26:AG34)</f>
        <v/>
      </c>
      <c r="AG24" s="856" t="n"/>
      <c r="AH24" s="503">
        <f>SUM(AH26:AI34)</f>
        <v/>
      </c>
      <c r="AI24" s="856" t="n"/>
      <c r="AJ24" s="503">
        <f>SUM(AJ26:AK34)</f>
        <v/>
      </c>
      <c r="AK24" s="856" t="n"/>
      <c r="AL24" s="503">
        <f>SUM(AL26:AM34)</f>
        <v/>
      </c>
      <c r="AM24" s="856" t="n"/>
      <c r="AN24" s="503">
        <f>SUM(AN26:AO34)</f>
        <v/>
      </c>
      <c r="AO24" s="856" t="n"/>
      <c r="AP24" s="503">
        <f>AP23*0.7</f>
        <v/>
      </c>
      <c r="AQ24" s="856" t="n"/>
      <c r="AR24" s="503">
        <f>SUM(AT24:BC24)</f>
        <v/>
      </c>
      <c r="AS24" s="856" t="n"/>
      <c r="AT24" s="170" t="n"/>
      <c r="AU24" s="857" t="n"/>
      <c r="AV24" s="170" t="n"/>
      <c r="AW24" s="857" t="n"/>
      <c r="AX24" s="170" t="n"/>
      <c r="AY24" s="857" t="n"/>
      <c r="AZ24" s="170" t="n"/>
      <c r="BA24" s="857" t="n"/>
      <c r="BB24" s="170" t="n"/>
      <c r="BC24" s="857" t="n"/>
      <c r="BD24" s="503">
        <f>SUM(BD36,0,BD33,BD32,BD29,BD27,BD264,BD34,BD26)</f>
        <v/>
      </c>
      <c r="BE24" s="856" t="n"/>
      <c r="BF24" s="503">
        <f>BF23*0.7</f>
        <v/>
      </c>
      <c r="BG24" s="856" t="n"/>
      <c r="BH24" s="503">
        <f>SUM(BH26:BI34)</f>
        <v/>
      </c>
      <c r="BI24" s="856" t="n"/>
      <c r="BJ24" s="503">
        <f>SUM(BJ36,0,BJ33,BJ32,BJ29,BJ27,BJ264,BJ34,BJ26)</f>
        <v/>
      </c>
      <c r="BK24" s="856" t="n"/>
      <c r="BL24" s="503">
        <f>SUM(BL36,0,BL33,BL32,BL29,BL27,BL264,BL34,BL26)</f>
        <v/>
      </c>
      <c r="BM24" s="856" t="n"/>
      <c r="BN24" s="503">
        <f>SUM(BN36,0,BN33,BN32,BN29,BN27,BN264,BN34,BN26)</f>
        <v/>
      </c>
      <c r="BO24" s="856" t="n"/>
      <c r="BP24" s="503">
        <f>SUM(BP36,0,BP33,BP32,BP29,BP27,BP264,BP34,BP26)</f>
        <v/>
      </c>
      <c r="BQ24" s="856" t="n"/>
      <c r="BR24" s="503">
        <f>BR23*0.7</f>
        <v/>
      </c>
      <c r="BS24" s="856" t="n"/>
      <c r="BT24" s="503">
        <f>SUM(BT26:BU34)</f>
        <v/>
      </c>
      <c r="BU24" s="856" t="n"/>
      <c r="BV24" s="503">
        <f>SUM(BV36,0,BV33,BV32,BV29,BV27,BV264,BV34,BV26)</f>
        <v/>
      </c>
      <c r="BW24" s="856" t="n"/>
      <c r="BX24" s="503">
        <f>SUM(BX36,0,BX33,BX32,BX29,BX27,BX264,BX34,BX26)</f>
        <v/>
      </c>
      <c r="BY24" s="856" t="n"/>
      <c r="BZ24" s="503">
        <f>SUM(BZ36,0,BZ33,BZ32,BZ29,BZ27,BZ264,BZ34,BZ26)</f>
        <v/>
      </c>
      <c r="CA24" s="856" t="n"/>
      <c r="CB24" s="503">
        <f>SUM(CB36,0,CB33,CB32,CB29,CB27,CB264,CB34,CB26)</f>
        <v/>
      </c>
      <c r="CC24" s="856" t="n"/>
      <c r="CD24" s="170">
        <f>CD23*0.7</f>
        <v/>
      </c>
      <c r="CE24" s="857" t="n"/>
      <c r="CF24" s="170">
        <f>SUM(CF26:CG34)</f>
        <v/>
      </c>
      <c r="CG24" s="857" t="n"/>
      <c r="CH24" s="831" t="n"/>
      <c r="CI24" s="831" t="n"/>
      <c r="CJ24" s="832" t="n"/>
      <c r="CK24" s="831" t="n"/>
      <c r="CL24" s="832" t="n"/>
      <c r="CM24" s="831" t="n"/>
      <c r="CN24" s="832" t="n"/>
      <c r="CO24" s="831" t="n"/>
      <c r="CP24" s="832" t="n"/>
      <c r="CQ24" s="833" t="n"/>
    </row>
    <row r="25">
      <c r="A25" s="502" t="inlineStr">
        <is>
          <t>Всего на мероприятия:</t>
        </is>
      </c>
      <c r="B25" s="503">
        <f>B23*0.3</f>
        <v/>
      </c>
      <c r="C25" s="856" t="n"/>
      <c r="D25" s="503">
        <f>SUM(Z25,AN25,BB25,BP25,CB25,CL25)</f>
        <v/>
      </c>
      <c r="E25" s="856" t="n"/>
      <c r="F25" s="503">
        <f>F23*0.3</f>
        <v/>
      </c>
      <c r="G25" s="856" t="n"/>
      <c r="H25" s="170" t="n"/>
      <c r="I25" s="857" t="n"/>
      <c r="J25" s="503">
        <f>J23*0.3</f>
        <v/>
      </c>
      <c r="K25" s="856" t="n"/>
      <c r="L25" s="170" t="n"/>
      <c r="M25" s="857" t="n"/>
      <c r="N25" s="503">
        <f>N23*0.3</f>
        <v/>
      </c>
      <c r="O25" s="856" t="n"/>
      <c r="P25" s="503">
        <f>P36</f>
        <v/>
      </c>
      <c r="Q25" s="856" t="n"/>
      <c r="R25" s="503">
        <f>R36</f>
        <v/>
      </c>
      <c r="S25" s="856" t="n"/>
      <c r="T25" s="503">
        <f>T36</f>
        <v/>
      </c>
      <c r="U25" s="856" t="n"/>
      <c r="V25" s="503">
        <f>V36</f>
        <v/>
      </c>
      <c r="W25" s="856" t="n"/>
      <c r="X25" s="503">
        <f>X36</f>
        <v/>
      </c>
      <c r="Y25" s="856" t="n"/>
      <c r="Z25" s="503">
        <f>Z36</f>
        <v/>
      </c>
      <c r="AA25" s="856" t="n"/>
      <c r="AB25" s="503">
        <f>AB23*0.2</f>
        <v/>
      </c>
      <c r="AC25" s="856" t="n"/>
      <c r="AD25" s="503">
        <f>AD36</f>
        <v/>
      </c>
      <c r="AE25" s="856" t="n"/>
      <c r="AF25" s="503">
        <f>AF36</f>
        <v/>
      </c>
      <c r="AG25" s="856" t="n"/>
      <c r="AH25" s="503">
        <f>AH36</f>
        <v/>
      </c>
      <c r="AI25" s="856" t="n"/>
      <c r="AJ25" s="503">
        <f>AJ36</f>
        <v/>
      </c>
      <c r="AK25" s="856" t="n"/>
      <c r="AL25" s="503">
        <f>AL36</f>
        <v/>
      </c>
      <c r="AM25" s="856" t="n"/>
      <c r="AN25" s="503">
        <f>AN36</f>
        <v/>
      </c>
      <c r="AO25" s="856" t="n"/>
      <c r="AP25" s="503">
        <f>AP23*0.3</f>
        <v/>
      </c>
      <c r="AQ25" s="856" t="n"/>
      <c r="AR25" s="503">
        <f>AR36</f>
        <v/>
      </c>
      <c r="AS25" s="856" t="n"/>
      <c r="AT25" s="170" t="n"/>
      <c r="AU25" s="857" t="n"/>
      <c r="AV25" s="170" t="n"/>
      <c r="AW25" s="857" t="n"/>
      <c r="AX25" s="170" t="n"/>
      <c r="AY25" s="857" t="n"/>
      <c r="AZ25" s="170" t="n"/>
      <c r="BA25" s="857" t="n"/>
      <c r="BB25" s="170" t="n"/>
      <c r="BC25" s="857" t="n"/>
      <c r="BD25" s="170" t="n"/>
      <c r="BE25" s="170" t="n"/>
      <c r="BF25" s="503">
        <f>BF23*0.3</f>
        <v/>
      </c>
      <c r="BG25" s="856" t="n"/>
      <c r="BH25" s="503">
        <f>BH36</f>
        <v/>
      </c>
      <c r="BI25" s="856" t="n"/>
      <c r="BJ25" s="170" t="n"/>
      <c r="BK25" s="857" t="n"/>
      <c r="BL25" s="170" t="n"/>
      <c r="BM25" s="857" t="n"/>
      <c r="BN25" s="170" t="n"/>
      <c r="BO25" s="857" t="n"/>
      <c r="BP25" s="170" t="n"/>
      <c r="BQ25" s="857" t="n"/>
      <c r="BR25" s="503">
        <f>BR23*0.3</f>
        <v/>
      </c>
      <c r="BS25" s="856" t="n"/>
      <c r="BT25" s="503">
        <f>BT36</f>
        <v/>
      </c>
      <c r="BU25" s="856" t="n"/>
      <c r="BV25" s="170" t="n"/>
      <c r="BW25" s="857" t="n"/>
      <c r="BX25" s="170" t="n"/>
      <c r="BY25" s="857" t="n"/>
      <c r="BZ25" s="170" t="n"/>
      <c r="CA25" s="857" t="n"/>
      <c r="CB25" s="170" t="n"/>
      <c r="CC25" s="857" t="n"/>
      <c r="CD25" s="170">
        <f>CD23*0.3</f>
        <v/>
      </c>
      <c r="CE25" s="857" t="n"/>
      <c r="CF25" s="170">
        <f>CF36</f>
        <v/>
      </c>
      <c r="CG25" s="857" t="n"/>
      <c r="CH25" s="831" t="n"/>
      <c r="CI25" s="831" t="n"/>
      <c r="CJ25" s="832" t="n"/>
      <c r="CK25" s="831" t="n"/>
      <c r="CL25" s="832" t="n"/>
      <c r="CM25" s="831" t="n"/>
      <c r="CN25" s="832" t="n"/>
      <c r="CO25" s="831" t="n"/>
      <c r="CP25" s="832" t="n"/>
      <c r="CQ25" s="833" t="n"/>
    </row>
    <row r="26">
      <c r="A26" s="504" t="inlineStr">
        <is>
          <t>Яндекс Директ</t>
        </is>
      </c>
      <c r="B26" s="190" t="n"/>
      <c r="C26" s="857" t="n"/>
      <c r="D26" s="505">
        <f>SUM(P26,AD26,AR26,BH26,BT26,CF26)</f>
        <v/>
      </c>
      <c r="E26" s="856" t="n"/>
      <c r="F26" s="191" t="n"/>
      <c r="G26" s="857" t="n"/>
      <c r="H26" s="506">
        <f>P26+AD26+AR26</f>
        <v/>
      </c>
      <c r="I26" s="856" t="n"/>
      <c r="J26" s="506">
        <f>BF26+BR26+CD26</f>
        <v/>
      </c>
      <c r="K26" s="856" t="n"/>
      <c r="L26" s="506">
        <f>BH26+BT26+CF26</f>
        <v/>
      </c>
      <c r="M26" s="856" t="n"/>
      <c r="N26" s="226" t="n"/>
      <c r="O26" s="857" t="n"/>
      <c r="P26" s="507">
        <f>SUM(R26:AA26)</f>
        <v/>
      </c>
      <c r="Q26" s="856" t="n"/>
      <c r="R26" s="184" t="n"/>
      <c r="S26" s="857" t="n"/>
      <c r="T26" s="184" t="n"/>
      <c r="U26" s="857" t="n"/>
      <c r="V26" s="184" t="n"/>
      <c r="W26" s="857" t="n"/>
      <c r="X26" s="184" t="n"/>
      <c r="Y26" s="857" t="n"/>
      <c r="Z26" s="507" t="n">
        <v>182.51</v>
      </c>
      <c r="AA26" s="856" t="n"/>
      <c r="AB26" s="227" t="n"/>
      <c r="AC26" s="857" t="n"/>
      <c r="AD26" s="507">
        <f>SUM(AF26:AO26)</f>
        <v/>
      </c>
      <c r="AE26" s="856" t="n"/>
      <c r="AF26" s="543" t="n">
        <v>0</v>
      </c>
      <c r="AG26" s="856" t="n"/>
      <c r="AH26" s="543" t="n">
        <v>0</v>
      </c>
      <c r="AI26" s="856" t="n"/>
      <c r="AJ26" s="543" t="n">
        <v>15211.16</v>
      </c>
      <c r="AK26" s="856" t="n"/>
      <c r="AL26" s="543" t="n">
        <v>10998.74</v>
      </c>
      <c r="AM26" s="856" t="n"/>
      <c r="AN26" s="508" t="n"/>
      <c r="AO26" s="859" t="n"/>
      <c r="AP26" s="227" t="n"/>
      <c r="AQ26" s="857" t="n"/>
      <c r="AR26" s="184" t="n"/>
      <c r="AS26" s="857" t="n"/>
      <c r="AT26" s="510" t="n">
        <v>12518</v>
      </c>
      <c r="AU26" s="856" t="n"/>
      <c r="AV26" s="510" t="n">
        <v>411.77</v>
      </c>
      <c r="AW26" s="856" t="n"/>
      <c r="AX26" s="510" t="n">
        <v>1232.49</v>
      </c>
      <c r="AY26" s="856" t="n"/>
      <c r="AZ26" s="508" t="n"/>
      <c r="BA26" s="509" t="n"/>
      <c r="BB26" s="508" t="n"/>
      <c r="BC26" s="509" t="n"/>
      <c r="BD26" s="509" t="n"/>
      <c r="BE26" s="509" t="n"/>
      <c r="BF26" s="227" t="n"/>
      <c r="BG26" s="857" t="n"/>
      <c r="BH26" s="184" t="n"/>
      <c r="BI26" s="857" t="n"/>
      <c r="BJ26" s="509" t="n"/>
      <c r="BK26" s="509" t="n"/>
      <c r="BL26" s="508" t="n"/>
      <c r="BM26" s="509" t="n"/>
      <c r="BN26" s="508" t="n"/>
      <c r="BO26" s="509" t="n"/>
      <c r="BP26" s="508" t="n"/>
      <c r="BQ26" s="509" t="n"/>
      <c r="BR26" s="227" t="n"/>
      <c r="BS26" s="857" t="n"/>
      <c r="BT26" s="184" t="n"/>
      <c r="BU26" s="857" t="n"/>
      <c r="BV26" s="509" t="n"/>
      <c r="BW26" s="509" t="n"/>
      <c r="BX26" s="508" t="n"/>
      <c r="BY26" s="509" t="n"/>
      <c r="BZ26" s="508" t="n"/>
      <c r="CA26" s="509" t="n"/>
      <c r="CB26" s="508" t="n"/>
      <c r="CC26" s="842" t="n"/>
      <c r="CD26" s="227" t="n"/>
      <c r="CE26" s="857" t="n"/>
      <c r="CF26" s="184" t="n"/>
      <c r="CG26" s="857" t="n"/>
      <c r="CH26" s="834" t="n"/>
      <c r="CI26" s="834" t="n"/>
      <c r="CJ26" s="835" t="n"/>
      <c r="CK26" s="834" t="n"/>
      <c r="CL26" s="835" t="n"/>
      <c r="CM26" s="834" t="n"/>
      <c r="CN26" s="835" t="n"/>
      <c r="CO26" s="834" t="n"/>
      <c r="CP26" s="835" t="n"/>
      <c r="CQ26" s="836" t="n"/>
    </row>
    <row r="27">
      <c r="A27" s="504" t="inlineStr">
        <is>
          <t xml:space="preserve">VK ADS </t>
        </is>
      </c>
      <c r="B27" s="190" t="n"/>
      <c r="C27" s="857" t="n"/>
      <c r="D27" s="505">
        <f>SUM(P27,AD27,AR27,BH27,BT27,CF27)</f>
        <v/>
      </c>
      <c r="E27" s="856" t="n"/>
      <c r="F27" s="191" t="n"/>
      <c r="G27" s="857" t="n"/>
      <c r="H27" s="506">
        <f>P27+AD27+AR27</f>
        <v/>
      </c>
      <c r="I27" s="856" t="n"/>
      <c r="J27" s="506">
        <f>BF27+BR27+CD27</f>
        <v/>
      </c>
      <c r="K27" s="856" t="n"/>
      <c r="L27" s="506">
        <f>BH27+BT27+CF27</f>
        <v/>
      </c>
      <c r="M27" s="856" t="n"/>
      <c r="N27" s="184" t="n"/>
      <c r="O27" s="857" t="n"/>
      <c r="P27" s="507">
        <f>SUM(R27:AA27)</f>
        <v/>
      </c>
      <c r="Q27" s="856" t="n"/>
      <c r="R27" s="509" t="n"/>
      <c r="S27" s="859" t="n"/>
      <c r="T27" s="508" t="n"/>
      <c r="U27" s="859" t="n"/>
      <c r="V27" s="508" t="n"/>
      <c r="W27" s="859" t="n"/>
      <c r="X27" s="512" t="n"/>
      <c r="Y27" s="859" t="n"/>
      <c r="Z27" s="508" t="n"/>
      <c r="AA27" s="859" t="n"/>
      <c r="AB27" s="193" t="n"/>
      <c r="AC27" s="857" t="n"/>
      <c r="AD27" s="507">
        <f>SUM(AF27:AO27)</f>
        <v/>
      </c>
      <c r="AE27" s="856" t="n"/>
      <c r="AF27" s="543" t="n">
        <v>0</v>
      </c>
      <c r="AG27" s="856" t="n"/>
      <c r="AH27" s="543" t="n">
        <v>0</v>
      </c>
      <c r="AI27" s="856" t="n"/>
      <c r="AJ27" s="508" t="n"/>
      <c r="AK27" s="859" t="n"/>
      <c r="AL27" s="508" t="n"/>
      <c r="AM27" s="859" t="n"/>
      <c r="AN27" s="508" t="n"/>
      <c r="AO27" s="859" t="n"/>
      <c r="AP27" s="193" t="n"/>
      <c r="AQ27" s="857" t="n"/>
      <c r="AR27" s="184" t="n"/>
      <c r="AS27" s="857" t="n"/>
      <c r="AT27" s="509" t="n"/>
      <c r="AU27" s="509" t="n"/>
      <c r="AV27" s="508" t="n"/>
      <c r="AW27" s="509" t="n"/>
      <c r="AX27" s="508" t="n"/>
      <c r="AY27" s="509" t="n"/>
      <c r="AZ27" s="508" t="n"/>
      <c r="BA27" s="509" t="n"/>
      <c r="BB27" s="508" t="n"/>
      <c r="BC27" s="509" t="n"/>
      <c r="BD27" s="184" t="n"/>
      <c r="BE27" s="184" t="n"/>
      <c r="BF27" s="193" t="n"/>
      <c r="BG27" s="857" t="n"/>
      <c r="BH27" s="184" t="n"/>
      <c r="BI27" s="857" t="n"/>
      <c r="BJ27" s="509" t="n"/>
      <c r="BK27" s="509" t="n"/>
      <c r="BL27" s="508" t="n"/>
      <c r="BM27" s="509" t="n"/>
      <c r="BN27" s="508" t="n"/>
      <c r="BO27" s="509" t="n"/>
      <c r="BP27" s="508" t="n"/>
      <c r="BQ27" s="509" t="n"/>
      <c r="BR27" s="193" t="n"/>
      <c r="BS27" s="857" t="n"/>
      <c r="BT27" s="184" t="n"/>
      <c r="BU27" s="857" t="n"/>
      <c r="BV27" s="509" t="n"/>
      <c r="BW27" s="509" t="n"/>
      <c r="BX27" s="508" t="n"/>
      <c r="BY27" s="509" t="n"/>
      <c r="BZ27" s="508" t="n"/>
      <c r="CA27" s="509" t="n"/>
      <c r="CB27" s="508" t="n"/>
      <c r="CC27" s="842" t="n"/>
      <c r="CD27" s="193" t="n"/>
      <c r="CE27" s="857" t="n"/>
      <c r="CF27" s="184" t="n"/>
      <c r="CG27" s="857" t="n"/>
      <c r="CH27" s="834" t="n"/>
      <c r="CI27" s="834" t="n"/>
      <c r="CJ27" s="835" t="n"/>
      <c r="CK27" s="834" t="n"/>
      <c r="CL27" s="835" t="n"/>
      <c r="CM27" s="834" t="n"/>
      <c r="CN27" s="835" t="n"/>
      <c r="CO27" s="834" t="n"/>
      <c r="CP27" s="835" t="n"/>
      <c r="CQ27" s="836" t="n"/>
    </row>
    <row r="28">
      <c r="A28" s="504" t="inlineStr">
        <is>
          <t>VK Adblogger</t>
        </is>
      </c>
      <c r="B28" s="190" t="n"/>
      <c r="C28" s="857" t="n"/>
      <c r="D28" s="505">
        <f>SUM(P28,AD28,AR28,BH28,BT28,CF28)</f>
        <v/>
      </c>
      <c r="E28" s="856" t="n"/>
      <c r="F28" s="191" t="n"/>
      <c r="G28" s="857" t="n"/>
      <c r="H28" s="506">
        <f>P28+AD28+AR28</f>
        <v/>
      </c>
      <c r="I28" s="856" t="n"/>
      <c r="J28" s="506">
        <f>BF28+BR28+CD28</f>
        <v/>
      </c>
      <c r="K28" s="856" t="n"/>
      <c r="L28" s="506">
        <f>BH28+BT28+CF28</f>
        <v/>
      </c>
      <c r="M28" s="856" t="n"/>
      <c r="N28" s="184" t="n"/>
      <c r="O28" s="857" t="n"/>
      <c r="P28" s="507">
        <f>SUM(R28:AA28)</f>
        <v/>
      </c>
      <c r="Q28" s="856" t="n"/>
      <c r="R28" s="509" t="n"/>
      <c r="S28" s="859" t="n"/>
      <c r="T28" s="508" t="n"/>
      <c r="U28" s="859" t="n"/>
      <c r="V28" s="508" t="n"/>
      <c r="W28" s="859" t="n"/>
      <c r="X28" s="512" t="n"/>
      <c r="Y28" s="859" t="n"/>
      <c r="Z28" s="508" t="n"/>
      <c r="AA28" s="859" t="n"/>
      <c r="AB28" s="193" t="n"/>
      <c r="AC28" s="857" t="n"/>
      <c r="AD28" s="507">
        <f>SUM(AF28:AO28)</f>
        <v/>
      </c>
      <c r="AE28" s="856" t="n"/>
      <c r="AF28" s="543" t="n">
        <v>0</v>
      </c>
      <c r="AG28" s="856" t="n"/>
      <c r="AH28" s="543" t="n">
        <v>0</v>
      </c>
      <c r="AI28" s="856" t="n"/>
      <c r="AJ28" s="508" t="n"/>
      <c r="AK28" s="859" t="n"/>
      <c r="AL28" s="508" t="n"/>
      <c r="AM28" s="859" t="n"/>
      <c r="AN28" s="508" t="n"/>
      <c r="AO28" s="859" t="n"/>
      <c r="AP28" s="193" t="n"/>
      <c r="AQ28" s="857" t="n"/>
      <c r="AR28" s="184" t="n"/>
      <c r="AS28" s="857" t="n"/>
      <c r="AT28" s="509" t="n"/>
      <c r="AU28" s="509" t="n"/>
      <c r="AV28" s="508" t="n"/>
      <c r="AW28" s="509" t="n"/>
      <c r="AX28" s="508" t="n"/>
      <c r="AY28" s="509" t="n"/>
      <c r="AZ28" s="508" t="n"/>
      <c r="BA28" s="509" t="n"/>
      <c r="BB28" s="508" t="n"/>
      <c r="BC28" s="509" t="n"/>
      <c r="BD28" s="184" t="n"/>
      <c r="BE28" s="184" t="n"/>
      <c r="BF28" s="193" t="n"/>
      <c r="BG28" s="857" t="n"/>
      <c r="BH28" s="184" t="n"/>
      <c r="BI28" s="857" t="n"/>
      <c r="BJ28" s="509" t="n"/>
      <c r="BK28" s="509" t="n"/>
      <c r="BL28" s="508" t="n"/>
      <c r="BM28" s="509" t="n"/>
      <c r="BN28" s="508" t="n"/>
      <c r="BO28" s="509" t="n"/>
      <c r="BP28" s="508" t="n"/>
      <c r="BQ28" s="509" t="n"/>
      <c r="BR28" s="193" t="n"/>
      <c r="BS28" s="857" t="n"/>
      <c r="BT28" s="184" t="n"/>
      <c r="BU28" s="857" t="n"/>
      <c r="BV28" s="509" t="n"/>
      <c r="BW28" s="509" t="n"/>
      <c r="BX28" s="508" t="n"/>
      <c r="BY28" s="509" t="n"/>
      <c r="BZ28" s="508" t="n"/>
      <c r="CA28" s="509" t="n"/>
      <c r="CB28" s="508" t="n"/>
      <c r="CC28" s="842" t="n"/>
      <c r="CD28" s="193" t="n"/>
      <c r="CE28" s="857" t="n"/>
      <c r="CF28" s="184" t="n"/>
      <c r="CG28" s="857" t="n"/>
      <c r="CH28" s="834" t="n"/>
      <c r="CI28" s="834" t="n"/>
      <c r="CJ28" s="835" t="n"/>
      <c r="CK28" s="834" t="n"/>
      <c r="CL28" s="835" t="n"/>
      <c r="CM28" s="834" t="n"/>
      <c r="CN28" s="835" t="n"/>
      <c r="CO28" s="834" t="n"/>
      <c r="CP28" s="835" t="n"/>
      <c r="CQ28" s="836" t="n"/>
    </row>
    <row r="29">
      <c r="A29" s="504" t="inlineStr">
        <is>
          <t>TG ADS</t>
        </is>
      </c>
      <c r="B29" s="190" t="n"/>
      <c r="C29" s="857" t="n"/>
      <c r="D29" s="505">
        <f>SUM(P29,AD29,AR29,BH29,BT29,CF29)</f>
        <v/>
      </c>
      <c r="E29" s="856" t="n"/>
      <c r="F29" s="191" t="n"/>
      <c r="G29" s="857" t="n"/>
      <c r="H29" s="506">
        <f>P29+AD29+AR29</f>
        <v/>
      </c>
      <c r="I29" s="856" t="n"/>
      <c r="J29" s="506">
        <f>BF29+BR29+CD29</f>
        <v/>
      </c>
      <c r="K29" s="856" t="n"/>
      <c r="L29" s="506">
        <f>BH29+BT29+CF29</f>
        <v/>
      </c>
      <c r="M29" s="856" t="n"/>
      <c r="N29" s="184" t="n"/>
      <c r="O29" s="857" t="n"/>
      <c r="P29" s="507">
        <f>SUM(R29:AA29)</f>
        <v/>
      </c>
      <c r="Q29" s="856" t="n"/>
      <c r="R29" s="509" t="n"/>
      <c r="S29" s="859" t="n"/>
      <c r="T29" s="508" t="n"/>
      <c r="U29" s="859" t="n"/>
      <c r="V29" s="508" t="n"/>
      <c r="W29" s="859" t="n"/>
      <c r="X29" s="512" t="n"/>
      <c r="Y29" s="859" t="n"/>
      <c r="Z29" s="508" t="n"/>
      <c r="AA29" s="859" t="n"/>
      <c r="AB29" s="193" t="n"/>
      <c r="AC29" s="857" t="n"/>
      <c r="AD29" s="507">
        <f>SUM(AF29:AO29)</f>
        <v/>
      </c>
      <c r="AE29" s="856" t="n"/>
      <c r="AF29" s="543" t="n">
        <v>0</v>
      </c>
      <c r="AG29" s="856" t="n"/>
      <c r="AH29" s="543" t="n">
        <v>0</v>
      </c>
      <c r="AI29" s="856" t="n"/>
      <c r="AJ29" s="508" t="n"/>
      <c r="AK29" s="859" t="n"/>
      <c r="AL29" s="508" t="n"/>
      <c r="AM29" s="859" t="n"/>
      <c r="AN29" s="508" t="n"/>
      <c r="AO29" s="859" t="n"/>
      <c r="AP29" s="193" t="n"/>
      <c r="AQ29" s="857" t="n"/>
      <c r="AR29" s="184" t="n"/>
      <c r="AS29" s="857" t="n"/>
      <c r="AT29" s="509" t="n"/>
      <c r="AU29" s="509" t="n"/>
      <c r="AV29" s="508" t="n"/>
      <c r="AW29" s="509" t="n"/>
      <c r="AX29" s="508" t="n"/>
      <c r="AY29" s="509" t="n"/>
      <c r="AZ29" s="508" t="n"/>
      <c r="BA29" s="509" t="n"/>
      <c r="BB29" s="508" t="n"/>
      <c r="BC29" s="509" t="n"/>
      <c r="BD29" s="184" t="n"/>
      <c r="BE29" s="184" t="n"/>
      <c r="BF29" s="193" t="n"/>
      <c r="BG29" s="857" t="n"/>
      <c r="BH29" s="184" t="n"/>
      <c r="BI29" s="857" t="n"/>
      <c r="BJ29" s="509" t="n"/>
      <c r="BK29" s="509" t="n"/>
      <c r="BL29" s="508" t="n"/>
      <c r="BM29" s="509" t="n"/>
      <c r="BN29" s="508" t="n"/>
      <c r="BO29" s="509" t="n"/>
      <c r="BP29" s="508" t="n"/>
      <c r="BQ29" s="509" t="n"/>
      <c r="BR29" s="193" t="n"/>
      <c r="BS29" s="857" t="n"/>
      <c r="BT29" s="184" t="n"/>
      <c r="BU29" s="857" t="n"/>
      <c r="BV29" s="509" t="n"/>
      <c r="BW29" s="509" t="n"/>
      <c r="BX29" s="508" t="n"/>
      <c r="BY29" s="509" t="n"/>
      <c r="BZ29" s="508" t="n"/>
      <c r="CA29" s="509" t="n"/>
      <c r="CB29" s="508" t="n"/>
      <c r="CC29" s="842" t="n"/>
      <c r="CD29" s="193" t="n"/>
      <c r="CE29" s="857" t="n"/>
      <c r="CF29" s="184" t="n"/>
      <c r="CG29" s="857" t="n"/>
      <c r="CH29" s="834" t="n"/>
      <c r="CI29" s="834" t="n"/>
      <c r="CJ29" s="835" t="n"/>
      <c r="CK29" s="834" t="n"/>
      <c r="CL29" s="835" t="n"/>
      <c r="CM29" s="834" t="n"/>
      <c r="CN29" s="835" t="n"/>
      <c r="CO29" s="834" t="n"/>
      <c r="CP29" s="835" t="n"/>
      <c r="CQ29" s="836" t="n"/>
    </row>
    <row r="30">
      <c r="A30" s="504" t="inlineStr">
        <is>
          <t>TG Посевы</t>
        </is>
      </c>
      <c r="B30" s="190" t="n"/>
      <c r="C30" s="857" t="n"/>
      <c r="D30" s="505">
        <f>SUM(P30,AD30,AR30,BH30,BT30,CF30)</f>
        <v/>
      </c>
      <c r="E30" s="856" t="n"/>
      <c r="F30" s="191" t="n"/>
      <c r="G30" s="857" t="n"/>
      <c r="H30" s="506">
        <f>P30+AD30+AR30</f>
        <v/>
      </c>
      <c r="I30" s="856" t="n"/>
      <c r="J30" s="506">
        <f>BF30+BR30+CD30</f>
        <v/>
      </c>
      <c r="K30" s="856" t="n"/>
      <c r="L30" s="506">
        <f>BH30+BT30+CF30</f>
        <v/>
      </c>
      <c r="M30" s="856" t="n"/>
      <c r="N30" s="184" t="n"/>
      <c r="O30" s="857" t="n"/>
      <c r="P30" s="507">
        <f>SUM(R30:AA30)</f>
        <v/>
      </c>
      <c r="Q30" s="856" t="n"/>
      <c r="R30" s="509" t="n"/>
      <c r="S30" s="859" t="n"/>
      <c r="T30" s="508" t="n"/>
      <c r="U30" s="859" t="n"/>
      <c r="V30" s="508" t="n"/>
      <c r="W30" s="859" t="n"/>
      <c r="X30" s="512" t="n"/>
      <c r="Y30" s="859" t="n"/>
      <c r="Z30" s="508" t="n"/>
      <c r="AA30" s="859" t="n"/>
      <c r="AB30" s="193" t="n"/>
      <c r="AC30" s="857" t="n"/>
      <c r="AD30" s="507">
        <f>SUM(AF30:AO30)</f>
        <v/>
      </c>
      <c r="AE30" s="856" t="n"/>
      <c r="AF30" s="543" t="n">
        <v>0</v>
      </c>
      <c r="AG30" s="856" t="n"/>
      <c r="AH30" s="543" t="n">
        <v>0</v>
      </c>
      <c r="AI30" s="856" t="n"/>
      <c r="AJ30" s="508" t="n"/>
      <c r="AK30" s="859" t="n"/>
      <c r="AL30" s="543" t="n">
        <v>11188</v>
      </c>
      <c r="AM30" s="856" t="n"/>
      <c r="AN30" s="508" t="n"/>
      <c r="AO30" s="859" t="n"/>
      <c r="AP30" s="193" t="n"/>
      <c r="AQ30" s="857" t="n"/>
      <c r="AR30" s="184" t="n"/>
      <c r="AS30" s="857" t="n"/>
      <c r="AT30" s="509" t="n"/>
      <c r="AU30" s="509" t="n"/>
      <c r="AV30" s="508" t="n"/>
      <c r="AW30" s="509" t="n"/>
      <c r="AX30" s="508" t="n"/>
      <c r="AY30" s="509" t="n"/>
      <c r="AZ30" s="508" t="n"/>
      <c r="BA30" s="509" t="n"/>
      <c r="BB30" s="508" t="n"/>
      <c r="BC30" s="509" t="n"/>
      <c r="BD30" s="184" t="n"/>
      <c r="BE30" s="184" t="n"/>
      <c r="BF30" s="193" t="n"/>
      <c r="BG30" s="857" t="n"/>
      <c r="BH30" s="184" t="n"/>
      <c r="BI30" s="857" t="n"/>
      <c r="BJ30" s="509" t="n"/>
      <c r="BK30" s="509" t="n"/>
      <c r="BL30" s="508" t="n"/>
      <c r="BM30" s="509" t="n"/>
      <c r="BN30" s="508" t="n"/>
      <c r="BO30" s="509" t="n"/>
      <c r="BP30" s="508" t="n"/>
      <c r="BQ30" s="509" t="n"/>
      <c r="BR30" s="193" t="n"/>
      <c r="BS30" s="857" t="n"/>
      <c r="BT30" s="184" t="n"/>
      <c r="BU30" s="857" t="n"/>
      <c r="BV30" s="509" t="n"/>
      <c r="BW30" s="509" t="n"/>
      <c r="BX30" s="508" t="n"/>
      <c r="BY30" s="509" t="n"/>
      <c r="BZ30" s="508" t="n"/>
      <c r="CA30" s="509" t="n"/>
      <c r="CB30" s="508" t="n"/>
      <c r="CC30" s="842" t="n"/>
      <c r="CD30" s="193" t="n"/>
      <c r="CE30" s="857" t="n"/>
      <c r="CF30" s="184" t="n"/>
      <c r="CG30" s="857" t="n"/>
      <c r="CH30" s="834" t="n"/>
      <c r="CI30" s="834" t="n"/>
      <c r="CJ30" s="835" t="n"/>
      <c r="CK30" s="834" t="n"/>
      <c r="CL30" s="835" t="n"/>
      <c r="CM30" s="834" t="n"/>
      <c r="CN30" s="835" t="n"/>
      <c r="CO30" s="834" t="n"/>
      <c r="CP30" s="835" t="n"/>
      <c r="CQ30" s="836" t="n"/>
    </row>
    <row r="31">
      <c r="A31" s="504" t="inlineStr">
        <is>
          <t>Теплые рассылки</t>
        </is>
      </c>
      <c r="B31" s="190" t="n"/>
      <c r="C31" s="857" t="n"/>
      <c r="D31" s="505">
        <f>SUM(P31,AD31,AR31,BH31,BT31,CF31)</f>
        <v/>
      </c>
      <c r="E31" s="856" t="n"/>
      <c r="F31" s="191" t="n"/>
      <c r="G31" s="857" t="n"/>
      <c r="H31" s="506">
        <f>P31+AD31+AR31</f>
        <v/>
      </c>
      <c r="I31" s="856" t="n"/>
      <c r="J31" s="506">
        <f>BF31+BR31+CD31</f>
        <v/>
      </c>
      <c r="K31" s="856" t="n"/>
      <c r="L31" s="506">
        <f>BH31+BT31+CF31</f>
        <v/>
      </c>
      <c r="M31" s="856" t="n"/>
      <c r="N31" s="184" t="n"/>
      <c r="O31" s="857" t="n"/>
      <c r="P31" s="507">
        <f>SUM(R31:AA31)</f>
        <v/>
      </c>
      <c r="Q31" s="856" t="n"/>
      <c r="R31" s="509" t="n"/>
      <c r="S31" s="859" t="n"/>
      <c r="T31" s="508" t="n"/>
      <c r="U31" s="859" t="n"/>
      <c r="V31" s="508" t="n"/>
      <c r="W31" s="859" t="n"/>
      <c r="X31" s="512" t="n"/>
      <c r="Y31" s="859" t="n"/>
      <c r="Z31" s="508" t="n"/>
      <c r="AA31" s="859" t="n"/>
      <c r="AB31" s="193" t="n"/>
      <c r="AC31" s="857" t="n"/>
      <c r="AD31" s="507">
        <f>SUM(AF31:AO31)</f>
        <v/>
      </c>
      <c r="AE31" s="856" t="n"/>
      <c r="AF31" s="543" t="n">
        <v>0</v>
      </c>
      <c r="AG31" s="856" t="n"/>
      <c r="AH31" s="543" t="n">
        <v>0</v>
      </c>
      <c r="AI31" s="856" t="n"/>
      <c r="AJ31" s="508" t="n"/>
      <c r="AK31" s="859" t="n"/>
      <c r="AL31" s="508" t="n"/>
      <c r="AM31" s="859" t="n"/>
      <c r="AN31" s="508" t="n"/>
      <c r="AO31" s="859" t="n"/>
      <c r="AP31" s="193" t="n"/>
      <c r="AQ31" s="857" t="n"/>
      <c r="AR31" s="184" t="n"/>
      <c r="AS31" s="857" t="n"/>
      <c r="AT31" s="509" t="n"/>
      <c r="AU31" s="509" t="n"/>
      <c r="AV31" s="508" t="n"/>
      <c r="AW31" s="509" t="n"/>
      <c r="AX31" s="508" t="n"/>
      <c r="AY31" s="509" t="n"/>
      <c r="AZ31" s="508" t="n"/>
      <c r="BA31" s="509" t="n"/>
      <c r="BB31" s="508" t="n"/>
      <c r="BC31" s="509" t="n"/>
      <c r="BD31" s="184" t="n"/>
      <c r="BE31" s="857" t="n"/>
      <c r="BF31" s="193" t="n"/>
      <c r="BG31" s="857" t="n"/>
      <c r="BH31" s="184" t="n"/>
      <c r="BI31" s="857" t="n"/>
      <c r="BJ31" s="509" t="n"/>
      <c r="BK31" s="509" t="n"/>
      <c r="BL31" s="508" t="n"/>
      <c r="BM31" s="509" t="n"/>
      <c r="BN31" s="508" t="n"/>
      <c r="BO31" s="509" t="n"/>
      <c r="BP31" s="508" t="n"/>
      <c r="BQ31" s="509" t="n"/>
      <c r="BR31" s="193" t="n"/>
      <c r="BS31" s="857" t="n"/>
      <c r="BT31" s="184" t="n"/>
      <c r="BU31" s="857" t="n"/>
      <c r="BV31" s="509" t="n"/>
      <c r="BW31" s="509" t="n"/>
      <c r="BX31" s="508" t="n"/>
      <c r="BY31" s="509" t="n"/>
      <c r="BZ31" s="508" t="n"/>
      <c r="CA31" s="509" t="n"/>
      <c r="CB31" s="508" t="n"/>
      <c r="CC31" s="842" t="n"/>
      <c r="CD31" s="193" t="n"/>
      <c r="CE31" s="857" t="n"/>
      <c r="CF31" s="184" t="n"/>
      <c r="CG31" s="857" t="n"/>
      <c r="CH31" s="834" t="n"/>
      <c r="CI31" s="859" t="n"/>
      <c r="CJ31" s="835" t="n"/>
      <c r="CK31" s="834" t="n"/>
      <c r="CL31" s="835" t="n"/>
      <c r="CM31" s="834" t="n"/>
      <c r="CN31" s="835" t="n"/>
      <c r="CO31" s="834" t="n"/>
      <c r="CP31" s="835" t="n"/>
      <c r="CQ31" s="836" t="n"/>
    </row>
    <row r="32">
      <c r="A32" s="504" t="inlineStr">
        <is>
          <t>Холодные рассылки</t>
        </is>
      </c>
      <c r="B32" s="190" t="n"/>
      <c r="C32" s="857" t="n"/>
      <c r="D32" s="505">
        <f>SUM(P32,AD32,AR32,BH32,BT32,CF32)</f>
        <v/>
      </c>
      <c r="E32" s="856" t="n"/>
      <c r="F32" s="191" t="n"/>
      <c r="G32" s="857" t="n"/>
      <c r="H32" s="506">
        <f>P32+AD32+AR32</f>
        <v/>
      </c>
      <c r="I32" s="856" t="n"/>
      <c r="J32" s="506">
        <f>BF32+BR32+CD32</f>
        <v/>
      </c>
      <c r="K32" s="856" t="n"/>
      <c r="L32" s="506">
        <f>BH32+BT32+CF32</f>
        <v/>
      </c>
      <c r="M32" s="856" t="n"/>
      <c r="N32" s="184" t="n"/>
      <c r="O32" s="857" t="n"/>
      <c r="P32" s="507">
        <f>SUM(R32:AA32)</f>
        <v/>
      </c>
      <c r="Q32" s="856" t="n"/>
      <c r="R32" s="509" t="n"/>
      <c r="S32" s="859" t="n"/>
      <c r="T32" s="508" t="n"/>
      <c r="U32" s="859" t="n"/>
      <c r="V32" s="508" t="n"/>
      <c r="W32" s="859" t="n"/>
      <c r="X32" s="512" t="n"/>
      <c r="Y32" s="859" t="n"/>
      <c r="Z32" s="508" t="n"/>
      <c r="AA32" s="859" t="n"/>
      <c r="AB32" s="193" t="n"/>
      <c r="AC32" s="857" t="n"/>
      <c r="AD32" s="507">
        <f>SUM(AF32:AO32)</f>
        <v/>
      </c>
      <c r="AE32" s="856" t="n"/>
      <c r="AF32" s="543" t="n">
        <v>0</v>
      </c>
      <c r="AG32" s="856" t="n"/>
      <c r="AH32" s="543" t="n">
        <v>0</v>
      </c>
      <c r="AI32" s="856" t="n"/>
      <c r="AJ32" s="508" t="n"/>
      <c r="AK32" s="859" t="n"/>
      <c r="AL32" s="508" t="n"/>
      <c r="AM32" s="859" t="n"/>
      <c r="AN32" s="508" t="n"/>
      <c r="AO32" s="859" t="n"/>
      <c r="AP32" s="193" t="n"/>
      <c r="AQ32" s="857" t="n"/>
      <c r="AR32" s="184" t="n"/>
      <c r="AS32" s="857" t="n"/>
      <c r="AT32" s="509" t="n"/>
      <c r="AU32" s="509" t="n"/>
      <c r="AV32" s="508" t="n"/>
      <c r="AW32" s="509" t="n"/>
      <c r="AX32" s="508" t="n"/>
      <c r="AY32" s="509" t="n"/>
      <c r="AZ32" s="508" t="n"/>
      <c r="BA32" s="509" t="n"/>
      <c r="BB32" s="508" t="n"/>
      <c r="BC32" s="509" t="n"/>
      <c r="BD32" s="184" t="n"/>
      <c r="BE32" s="184" t="n"/>
      <c r="BF32" s="193" t="n"/>
      <c r="BG32" s="857" t="n"/>
      <c r="BH32" s="184" t="n"/>
      <c r="BI32" s="857" t="n"/>
      <c r="BJ32" s="509" t="n"/>
      <c r="BK32" s="509" t="n"/>
      <c r="BL32" s="508" t="n"/>
      <c r="BM32" s="509" t="n"/>
      <c r="BN32" s="508" t="n"/>
      <c r="BO32" s="509" t="n"/>
      <c r="BP32" s="508" t="n"/>
      <c r="BQ32" s="509" t="n"/>
      <c r="BR32" s="193" t="n"/>
      <c r="BS32" s="857" t="n"/>
      <c r="BT32" s="184" t="n"/>
      <c r="BU32" s="857" t="n"/>
      <c r="BV32" s="509" t="n"/>
      <c r="BW32" s="509" t="n"/>
      <c r="BX32" s="508" t="n"/>
      <c r="BY32" s="509" t="n"/>
      <c r="BZ32" s="508" t="n"/>
      <c r="CA32" s="509" t="n"/>
      <c r="CB32" s="508" t="n"/>
      <c r="CC32" s="842" t="n"/>
      <c r="CD32" s="193" t="n"/>
      <c r="CE32" s="857" t="n"/>
      <c r="CF32" s="184" t="n"/>
      <c r="CG32" s="857" t="n"/>
      <c r="CH32" s="834" t="n"/>
      <c r="CI32" s="834" t="n"/>
      <c r="CJ32" s="835" t="n"/>
      <c r="CK32" s="834" t="n"/>
      <c r="CL32" s="835" t="n"/>
      <c r="CM32" s="834" t="n"/>
      <c r="CN32" s="835" t="n"/>
      <c r="CO32" s="834" t="n"/>
      <c r="CP32" s="835" t="n"/>
      <c r="CQ32" s="836" t="n"/>
    </row>
    <row r="33">
      <c r="A33" s="504" t="inlineStr">
        <is>
          <t>SEO</t>
        </is>
      </c>
      <c r="B33" s="190" t="n"/>
      <c r="C33" s="857" t="n"/>
      <c r="D33" s="505">
        <f>SUM(P33,AD33,AR33,BH33,BT33,CF33)</f>
        <v/>
      </c>
      <c r="E33" s="856" t="n"/>
      <c r="F33" s="191" t="n"/>
      <c r="G33" s="857" t="n"/>
      <c r="H33" s="506">
        <f>P33+AD33+AR33</f>
        <v/>
      </c>
      <c r="I33" s="856" t="n"/>
      <c r="J33" s="506">
        <f>BF33+BR33+CD33</f>
        <v/>
      </c>
      <c r="K33" s="856" t="n"/>
      <c r="L33" s="506">
        <f>BH33+BT33+CF33</f>
        <v/>
      </c>
      <c r="M33" s="856" t="n"/>
      <c r="N33" s="228" t="n"/>
      <c r="O33" s="857" t="n"/>
      <c r="P33" s="507">
        <f>SUM(R33:AA33)</f>
        <v/>
      </c>
      <c r="Q33" s="856" t="n"/>
      <c r="R33" s="509" t="n"/>
      <c r="S33" s="859" t="n"/>
      <c r="T33" s="508" t="n"/>
      <c r="U33" s="859" t="n"/>
      <c r="V33" s="508" t="n"/>
      <c r="W33" s="859" t="n"/>
      <c r="X33" s="512" t="n"/>
      <c r="Y33" s="859" t="n"/>
      <c r="Z33" s="508" t="n"/>
      <c r="AA33" s="859" t="n"/>
      <c r="AB33" s="433" t="n"/>
      <c r="AC33" s="857" t="n"/>
      <c r="AD33" s="507">
        <f>SUM(AF33:AO33)</f>
        <v/>
      </c>
      <c r="AE33" s="856" t="n"/>
      <c r="AF33" s="543" t="n">
        <v>0</v>
      </c>
      <c r="AG33" s="856" t="n"/>
      <c r="AH33" s="543" t="n">
        <v>0</v>
      </c>
      <c r="AI33" s="856" t="n"/>
      <c r="AJ33" s="508" t="n"/>
      <c r="AK33" s="859" t="n"/>
      <c r="AL33" s="508" t="n"/>
      <c r="AM33" s="859" t="n"/>
      <c r="AN33" s="508" t="n"/>
      <c r="AO33" s="859" t="n"/>
      <c r="AP33" s="433" t="n"/>
      <c r="AQ33" s="857" t="n"/>
      <c r="AR33" s="184" t="n"/>
      <c r="AS33" s="857" t="n"/>
      <c r="AT33" s="509" t="n"/>
      <c r="AU33" s="509" t="n"/>
      <c r="AV33" s="508" t="n"/>
      <c r="AW33" s="509" t="n"/>
      <c r="AX33" s="508" t="n"/>
      <c r="AY33" s="509" t="n"/>
      <c r="AZ33" s="508" t="n"/>
      <c r="BA33" s="509" t="n"/>
      <c r="BB33" s="508" t="n"/>
      <c r="BC33" s="509" t="n"/>
      <c r="BD33" s="228" t="n"/>
      <c r="BE33" s="857" t="n"/>
      <c r="BF33" s="433" t="n"/>
      <c r="BG33" s="857" t="n"/>
      <c r="BH33" s="184" t="n"/>
      <c r="BI33" s="857" t="n"/>
      <c r="BJ33" s="509" t="n"/>
      <c r="BK33" s="509" t="n"/>
      <c r="BL33" s="508" t="n"/>
      <c r="BM33" s="509" t="n"/>
      <c r="BN33" s="508" t="n"/>
      <c r="BO33" s="509" t="n"/>
      <c r="BP33" s="508" t="n"/>
      <c r="BQ33" s="509" t="n"/>
      <c r="BR33" s="433" t="n"/>
      <c r="BS33" s="857" t="n"/>
      <c r="BT33" s="184" t="n"/>
      <c r="BU33" s="857" t="n"/>
      <c r="BV33" s="509" t="n"/>
      <c r="BW33" s="509" t="n"/>
      <c r="BX33" s="508" t="n"/>
      <c r="BY33" s="509" t="n"/>
      <c r="BZ33" s="508" t="n"/>
      <c r="CA33" s="509" t="n"/>
      <c r="CB33" s="508" t="n"/>
      <c r="CC33" s="842" t="n"/>
      <c r="CD33" s="433" t="n"/>
      <c r="CE33" s="857" t="n"/>
      <c r="CF33" s="184" t="n"/>
      <c r="CG33" s="857" t="n"/>
      <c r="CH33" s="834" t="n"/>
      <c r="CI33" s="834" t="n"/>
      <c r="CJ33" s="835" t="n"/>
      <c r="CK33" s="834" t="n"/>
      <c r="CL33" s="835" t="n"/>
      <c r="CM33" s="834" t="n"/>
      <c r="CN33" s="835" t="n"/>
      <c r="CO33" s="834" t="n"/>
      <c r="CP33" s="835" t="n"/>
      <c r="CQ33" s="836" t="n"/>
    </row>
    <row r="34">
      <c r="A34" s="504" t="inlineStr">
        <is>
          <t>Анонсы, баннеры на сайтах</t>
        </is>
      </c>
      <c r="B34" s="190" t="n"/>
      <c r="C34" s="857" t="n"/>
      <c r="D34" s="505">
        <f>SUM(P34,AD34,AR34,BH34,BT34,CF34)</f>
        <v/>
      </c>
      <c r="E34" s="856" t="n"/>
      <c r="F34" s="191" t="n"/>
      <c r="G34" s="857" t="n"/>
      <c r="H34" s="506">
        <f>P34+AD34+AR34</f>
        <v/>
      </c>
      <c r="I34" s="856" t="n"/>
      <c r="J34" s="506">
        <f>BF34+BR34+CD34</f>
        <v/>
      </c>
      <c r="K34" s="856" t="n"/>
      <c r="L34" s="506">
        <f>BH34+BT34+CF34</f>
        <v/>
      </c>
      <c r="M34" s="856" t="n"/>
      <c r="N34" s="228" t="n"/>
      <c r="O34" s="857" t="n"/>
      <c r="P34" s="507">
        <f>SUM(R34:AA34)</f>
        <v/>
      </c>
      <c r="Q34" s="856" t="n"/>
      <c r="R34" s="509" t="n"/>
      <c r="S34" s="859" t="n"/>
      <c r="T34" s="508" t="n"/>
      <c r="U34" s="859" t="n"/>
      <c r="V34" s="508" t="n"/>
      <c r="W34" s="859" t="n"/>
      <c r="X34" s="512" t="n"/>
      <c r="Y34" s="859" t="n"/>
      <c r="Z34" s="508" t="n"/>
      <c r="AA34" s="859" t="n"/>
      <c r="AB34" s="433" t="n"/>
      <c r="AC34" s="857" t="n"/>
      <c r="AD34" s="507">
        <f>SUM(AF34:AO34)</f>
        <v/>
      </c>
      <c r="AE34" s="856" t="n"/>
      <c r="AF34" s="543" t="n">
        <v>0</v>
      </c>
      <c r="AG34" s="856" t="n"/>
      <c r="AH34" s="543" t="n">
        <v>0</v>
      </c>
      <c r="AI34" s="856" t="n"/>
      <c r="AJ34" s="508" t="n"/>
      <c r="AK34" s="859" t="n"/>
      <c r="AL34" s="508" t="n"/>
      <c r="AM34" s="859" t="n"/>
      <c r="AN34" s="508" t="n"/>
      <c r="AO34" s="859" t="n"/>
      <c r="AP34" s="433" t="n"/>
      <c r="AQ34" s="857" t="n"/>
      <c r="AR34" s="184" t="n"/>
      <c r="AS34" s="857" t="n"/>
      <c r="AT34" s="509" t="n"/>
      <c r="AU34" s="509" t="n"/>
      <c r="AV34" s="508" t="n"/>
      <c r="AW34" s="509" t="n"/>
      <c r="AX34" s="508" t="n"/>
      <c r="AY34" s="509" t="n"/>
      <c r="AZ34" s="508" t="n"/>
      <c r="BA34" s="509" t="n"/>
      <c r="BB34" s="508" t="n"/>
      <c r="BC34" s="509" t="n"/>
      <c r="BD34" s="509" t="n"/>
      <c r="BE34" s="509" t="n"/>
      <c r="BF34" s="433" t="n"/>
      <c r="BG34" s="857" t="n"/>
      <c r="BH34" s="184" t="n"/>
      <c r="BI34" s="857" t="n"/>
      <c r="BJ34" s="509" t="n"/>
      <c r="BK34" s="509" t="n"/>
      <c r="BL34" s="508" t="n"/>
      <c r="BM34" s="509" t="n"/>
      <c r="BN34" s="508" t="n"/>
      <c r="BO34" s="509" t="n"/>
      <c r="BP34" s="508" t="n"/>
      <c r="BQ34" s="509" t="n"/>
      <c r="BR34" s="433" t="n"/>
      <c r="BS34" s="857" t="n"/>
      <c r="BT34" s="184" t="n"/>
      <c r="BU34" s="857" t="n"/>
      <c r="BV34" s="509" t="n"/>
      <c r="BW34" s="509" t="n"/>
      <c r="BX34" s="508" t="n"/>
      <c r="BY34" s="509" t="n"/>
      <c r="BZ34" s="508" t="n"/>
      <c r="CA34" s="509" t="n"/>
      <c r="CB34" s="508" t="n"/>
      <c r="CC34" s="842" t="n"/>
      <c r="CD34" s="433" t="n"/>
      <c r="CE34" s="857" t="n"/>
      <c r="CF34" s="184" t="n"/>
      <c r="CG34" s="857" t="n"/>
      <c r="CH34" s="834" t="n"/>
      <c r="CI34" s="834" t="n"/>
      <c r="CJ34" s="835" t="n"/>
      <c r="CK34" s="834" t="n"/>
      <c r="CL34" s="835" t="n"/>
      <c r="CM34" s="834" t="n"/>
      <c r="CN34" s="835" t="n"/>
      <c r="CO34" s="834" t="n"/>
      <c r="CP34" s="835" t="n"/>
      <c r="CQ34" s="836" t="n"/>
    </row>
    <row r="35">
      <c r="A35" s="504" t="inlineStr">
        <is>
          <t>СМИ</t>
        </is>
      </c>
      <c r="B35" s="190" t="n"/>
      <c r="C35" s="190" t="n"/>
      <c r="D35" s="190" t="n"/>
      <c r="E35" s="190" t="n"/>
      <c r="F35" s="191" t="n"/>
      <c r="G35" s="191" t="n"/>
      <c r="H35" s="191" t="n"/>
      <c r="I35" s="191" t="n"/>
      <c r="J35" s="191" t="n"/>
      <c r="K35" s="191" t="n"/>
      <c r="L35" s="191" t="n"/>
      <c r="M35" s="191" t="n"/>
      <c r="N35" s="184" t="n"/>
      <c r="O35" s="184" t="n"/>
      <c r="P35" s="184" t="n"/>
      <c r="Q35" s="184" t="n"/>
      <c r="R35" s="175" t="n"/>
      <c r="S35" s="175" t="n"/>
      <c r="T35" s="508" t="n"/>
      <c r="U35" s="508" t="n"/>
      <c r="V35" s="508" t="n"/>
      <c r="W35" s="508" t="n"/>
      <c r="X35" s="512" t="n"/>
      <c r="Y35" s="512" t="n"/>
      <c r="Z35" s="508" t="n"/>
      <c r="AA35" s="508" t="n"/>
      <c r="AB35" s="193" t="n"/>
      <c r="AC35" s="193" t="n"/>
      <c r="AD35" s="184" t="n"/>
      <c r="AE35" s="184" t="n"/>
      <c r="AF35" s="509" t="n"/>
      <c r="AG35" s="509" t="n"/>
      <c r="AH35" s="509" t="n"/>
      <c r="AI35" s="509" t="n"/>
      <c r="AJ35" s="508" t="n"/>
      <c r="AK35" s="508" t="n"/>
      <c r="AL35" s="508" t="n"/>
      <c r="AM35" s="508" t="n"/>
      <c r="AN35" s="508" t="n"/>
      <c r="AO35" s="508" t="n"/>
      <c r="AP35" s="193" t="n"/>
      <c r="AQ35" s="193" t="n"/>
      <c r="AR35" s="184" t="n"/>
      <c r="AS35" s="184" t="n"/>
      <c r="AT35" s="509" t="n"/>
      <c r="AU35" s="509" t="n"/>
      <c r="AV35" s="508" t="n"/>
      <c r="AW35" s="509" t="n"/>
      <c r="AX35" s="508" t="n"/>
      <c r="AY35" s="509" t="n"/>
      <c r="AZ35" s="508" t="n"/>
      <c r="BA35" s="509" t="n"/>
      <c r="BB35" s="508" t="n"/>
      <c r="BC35" s="509" t="n"/>
      <c r="BD35" s="509" t="n"/>
      <c r="BE35" s="509" t="n"/>
      <c r="BF35" s="193" t="n"/>
      <c r="BG35" s="193" t="n"/>
      <c r="BH35" s="184" t="n"/>
      <c r="BI35" s="184" t="n"/>
      <c r="BJ35" s="509" t="n"/>
      <c r="BK35" s="509" t="n"/>
      <c r="BL35" s="508" t="n"/>
      <c r="BM35" s="509" t="n"/>
      <c r="BN35" s="508" t="n"/>
      <c r="BO35" s="509" t="n"/>
      <c r="BP35" s="508" t="n"/>
      <c r="BQ35" s="509" t="n"/>
      <c r="BR35" s="193" t="n"/>
      <c r="BS35" s="193" t="n"/>
      <c r="BT35" s="184" t="n"/>
      <c r="BU35" s="184" t="n"/>
      <c r="BV35" s="509" t="n"/>
      <c r="BW35" s="509" t="n"/>
      <c r="BX35" s="508" t="n"/>
      <c r="BY35" s="509" t="n"/>
      <c r="BZ35" s="508" t="n"/>
      <c r="CA35" s="509" t="n"/>
      <c r="CB35" s="508" t="n"/>
      <c r="CC35" s="842" t="n"/>
      <c r="CD35" s="193" t="n"/>
      <c r="CE35" s="193" t="n"/>
      <c r="CF35" s="184" t="n"/>
      <c r="CG35" s="184" t="n"/>
      <c r="CH35" s="834" t="n"/>
      <c r="CI35" s="834" t="n"/>
      <c r="CJ35" s="835" t="n"/>
      <c r="CK35" s="834" t="n"/>
      <c r="CL35" s="835" t="n"/>
      <c r="CM35" s="834" t="n"/>
      <c r="CN35" s="835" t="n"/>
      <c r="CO35" s="834" t="n"/>
      <c r="CP35" s="835" t="n"/>
      <c r="CQ35" s="836" t="n"/>
    </row>
    <row r="36">
      <c r="A36" s="504" t="inlineStr">
        <is>
          <t>Мероприятия</t>
        </is>
      </c>
      <c r="B36" s="190" t="n"/>
      <c r="C36" s="857" t="n"/>
      <c r="D36" s="505">
        <f>SUM(P36,AD36,AR36,BH36,BT36,CF36)</f>
        <v/>
      </c>
      <c r="E36" s="856" t="n"/>
      <c r="F36" s="191" t="n"/>
      <c r="G36" s="857" t="n"/>
      <c r="H36" s="506">
        <f>P36+AD36+AR36</f>
        <v/>
      </c>
      <c r="I36" s="856" t="n"/>
      <c r="J36" s="506">
        <f>BF36+BR36+CD36</f>
        <v/>
      </c>
      <c r="K36" s="856" t="n"/>
      <c r="L36" s="506">
        <f>BH36+BT36+CF36</f>
        <v/>
      </c>
      <c r="M36" s="856" t="n"/>
      <c r="N36" s="184" t="n"/>
      <c r="O36" s="857" t="n"/>
      <c r="P36" s="507">
        <f>SUM(R36:AA36)</f>
        <v/>
      </c>
      <c r="Q36" s="856" t="n"/>
      <c r="R36" s="184" t="n"/>
      <c r="S36" s="857" t="n"/>
      <c r="T36" s="508" t="n"/>
      <c r="U36" s="859" t="n"/>
      <c r="V36" s="508" t="n"/>
      <c r="W36" s="859" t="n"/>
      <c r="X36" s="511" t="n">
        <v>0</v>
      </c>
      <c r="Y36" s="856" t="n"/>
      <c r="Z36" s="508" t="n"/>
      <c r="AA36" s="859" t="n"/>
      <c r="AB36" s="193" t="n"/>
      <c r="AC36" s="857" t="n"/>
      <c r="AD36" s="507">
        <f>SUM(AF36:AO36)</f>
        <v/>
      </c>
      <c r="AE36" s="856" t="n"/>
      <c r="AF36" s="543" t="n">
        <v>0</v>
      </c>
      <c r="AG36" s="856" t="n"/>
      <c r="AH36" s="543" t="n">
        <v>0</v>
      </c>
      <c r="AI36" s="856" t="n"/>
      <c r="AJ36" s="508" t="n"/>
      <c r="AK36" s="859" t="n"/>
      <c r="AL36" s="508" t="n"/>
      <c r="AM36" s="859" t="n"/>
      <c r="AN36" s="508" t="n"/>
      <c r="AO36" s="859" t="n"/>
      <c r="AP36" s="193" t="n"/>
      <c r="AQ36" s="857" t="n"/>
      <c r="AR36" s="184" t="n"/>
      <c r="AS36" s="857" t="n"/>
      <c r="AT36" s="509" t="n"/>
      <c r="AU36" s="509" t="n"/>
      <c r="AV36" s="508" t="n"/>
      <c r="AW36" s="509" t="n"/>
      <c r="AX36" s="508" t="n"/>
      <c r="AY36" s="509" t="n"/>
      <c r="AZ36" s="508" t="n"/>
      <c r="BA36" s="509" t="n"/>
      <c r="BB36" s="508" t="n"/>
      <c r="BC36" s="509" t="n"/>
      <c r="BD36" s="509" t="n"/>
      <c r="BE36" s="509" t="n"/>
      <c r="BF36" s="193" t="n"/>
      <c r="BG36" s="857" t="n"/>
      <c r="BH36" s="184" t="n"/>
      <c r="BI36" s="857" t="n"/>
      <c r="BJ36" s="509" t="n"/>
      <c r="BK36" s="509" t="n"/>
      <c r="BL36" s="508" t="n"/>
      <c r="BM36" s="509" t="n"/>
      <c r="BN36" s="508" t="n"/>
      <c r="BO36" s="509" t="n"/>
      <c r="BP36" s="508" t="n"/>
      <c r="BQ36" s="509" t="n"/>
      <c r="BR36" s="193" t="n"/>
      <c r="BS36" s="857" t="n"/>
      <c r="BT36" s="184" t="n"/>
      <c r="BU36" s="857" t="n"/>
      <c r="BV36" s="509" t="n"/>
      <c r="BW36" s="509" t="n"/>
      <c r="BX36" s="508" t="n"/>
      <c r="BY36" s="509" t="n"/>
      <c r="BZ36" s="508" t="n"/>
      <c r="CA36" s="509" t="n"/>
      <c r="CB36" s="508" t="n"/>
      <c r="CC36" s="842" t="n"/>
      <c r="CD36" s="193" t="n"/>
      <c r="CE36" s="857" t="n"/>
      <c r="CF36" s="184" t="n"/>
      <c r="CG36" s="857" t="n"/>
      <c r="CH36" s="834" t="n"/>
      <c r="CI36" s="834" t="n"/>
      <c r="CJ36" s="835" t="n"/>
      <c r="CK36" s="834" t="n"/>
      <c r="CL36" s="835" t="n"/>
      <c r="CM36" s="834" t="n"/>
      <c r="CN36" s="835" t="n"/>
      <c r="CO36" s="834" t="n"/>
      <c r="CP36" s="835" t="n"/>
      <c r="CQ36" s="836" t="n"/>
    </row>
    <row r="37" ht="17.25" customHeight="1" s="414">
      <c r="A37" s="513" t="n"/>
      <c r="B37" s="455" t="inlineStr">
        <is>
          <t>Квота</t>
        </is>
      </c>
      <c r="C37" s="856" t="n"/>
      <c r="D37" s="456" t="inlineStr">
        <is>
          <t>Факт</t>
        </is>
      </c>
      <c r="E37" s="856" t="n"/>
      <c r="F37" s="455" t="inlineStr">
        <is>
          <t>Квота</t>
        </is>
      </c>
      <c r="G37" s="856" t="n"/>
      <c r="H37" s="456" t="inlineStr">
        <is>
          <t>Факт</t>
        </is>
      </c>
      <c r="I37" s="856" t="n"/>
      <c r="J37" s="455" t="inlineStr">
        <is>
          <t>Квота</t>
        </is>
      </c>
      <c r="K37" s="856" t="n"/>
      <c r="L37" s="456" t="inlineStr">
        <is>
          <t>Факт</t>
        </is>
      </c>
      <c r="M37" s="856" t="n"/>
      <c r="N37" s="455" t="inlineStr">
        <is>
          <t>Квота</t>
        </is>
      </c>
      <c r="O37" s="856" t="n"/>
      <c r="P37" s="456" t="inlineStr">
        <is>
          <t>Факт</t>
        </is>
      </c>
      <c r="Q37" s="856" t="n"/>
      <c r="R37" s="457" t="inlineStr">
        <is>
          <t>30.06 - 06.07</t>
        </is>
      </c>
      <c r="S37" s="856" t="n"/>
      <c r="T37" s="457" t="inlineStr">
        <is>
          <t>07.07 - 13.07</t>
        </is>
      </c>
      <c r="U37" s="856" t="n"/>
      <c r="V37" s="457" t="inlineStr">
        <is>
          <t>14.07 - 20.07</t>
        </is>
      </c>
      <c r="W37" s="856" t="n"/>
      <c r="X37" s="457" t="inlineStr">
        <is>
          <t>21.07 - 27.07</t>
        </is>
      </c>
      <c r="Y37" s="856" t="n"/>
      <c r="Z37" s="457" t="inlineStr">
        <is>
          <t>28.07 - 03.08</t>
        </is>
      </c>
      <c r="AA37" s="856" t="n"/>
      <c r="AB37" s="455" t="inlineStr">
        <is>
          <t>Квота</t>
        </is>
      </c>
      <c r="AC37" s="856" t="n"/>
      <c r="AD37" s="456" t="inlineStr">
        <is>
          <t>Факт</t>
        </is>
      </c>
      <c r="AE37" s="856" t="n"/>
      <c r="AF37" s="457" t="inlineStr">
        <is>
          <t>01.08 - 04.08</t>
        </is>
      </c>
      <c r="AG37" s="856" t="n"/>
      <c r="AH37" s="457" t="inlineStr">
        <is>
          <t>05.08 - 11.08</t>
        </is>
      </c>
      <c r="AI37" s="856" t="n"/>
      <c r="AJ37" s="457" t="inlineStr">
        <is>
          <t>12.08 - 18.08</t>
        </is>
      </c>
      <c r="AK37" s="856" t="n"/>
      <c r="AL37" s="457" t="inlineStr">
        <is>
          <t>19.08 - 25.08</t>
        </is>
      </c>
      <c r="AM37" s="856" t="n"/>
      <c r="AN37" s="457" t="inlineStr">
        <is>
          <t>26.08 - 31.08</t>
        </is>
      </c>
      <c r="AO37" s="856" t="n"/>
      <c r="AP37" s="455" t="inlineStr">
        <is>
          <t>Квота</t>
        </is>
      </c>
      <c r="AQ37" s="856" t="n"/>
      <c r="AR37" s="456" t="inlineStr">
        <is>
          <t>Факт</t>
        </is>
      </c>
      <c r="AS37" s="856" t="n"/>
      <c r="AT37" s="459" t="n">
        <v>45901</v>
      </c>
      <c r="AU37" s="856" t="n"/>
      <c r="AV37" s="457" t="inlineStr">
        <is>
          <t>02.09 - 08.09</t>
        </is>
      </c>
      <c r="AW37" s="856" t="n"/>
      <c r="AX37" s="457" t="inlineStr">
        <is>
          <t>09.09 - 15.09</t>
        </is>
      </c>
      <c r="AY37" s="856" t="n"/>
      <c r="AZ37" s="457" t="inlineStr">
        <is>
          <t>16.09 - 22.09</t>
        </is>
      </c>
      <c r="BA37" s="856" t="n"/>
      <c r="BB37" s="457" t="inlineStr">
        <is>
          <t>23.09 - 29.09</t>
        </is>
      </c>
      <c r="BC37" s="856" t="n"/>
      <c r="BD37" s="459" t="n">
        <v>45930</v>
      </c>
      <c r="BE37" s="856" t="n"/>
      <c r="BF37" s="455" t="inlineStr">
        <is>
          <t>Квота</t>
        </is>
      </c>
      <c r="BG37" s="856" t="n"/>
      <c r="BH37" s="456" t="inlineStr">
        <is>
          <t>Факт</t>
        </is>
      </c>
      <c r="BI37" s="856" t="n"/>
      <c r="BJ37" s="457" t="inlineStr">
        <is>
          <t>01.10 - 06.10</t>
        </is>
      </c>
      <c r="BK37" s="856" t="n"/>
      <c r="BL37" s="457" t="inlineStr">
        <is>
          <t>07.10 - 13.10</t>
        </is>
      </c>
      <c r="BM37" s="856" t="n"/>
      <c r="BN37" s="457" t="inlineStr">
        <is>
          <t>14.10 - 20.10</t>
        </is>
      </c>
      <c r="BO37" s="856" t="n"/>
      <c r="BP37" s="457" t="inlineStr">
        <is>
          <t>21.10 - 27.10</t>
        </is>
      </c>
      <c r="BQ37" s="856" t="n"/>
      <c r="BR37" s="455" t="inlineStr">
        <is>
          <t>Квота</t>
        </is>
      </c>
      <c r="BS37" s="856" t="n"/>
      <c r="BT37" s="456" t="inlineStr">
        <is>
          <t>Факт</t>
        </is>
      </c>
      <c r="BU37" s="856" t="n"/>
      <c r="BV37" s="457" t="inlineStr">
        <is>
          <t>01.11 - 03.11</t>
        </is>
      </c>
      <c r="BW37" s="856" t="n"/>
      <c r="BX37" s="457" t="inlineStr">
        <is>
          <t>04.11 - 10.11</t>
        </is>
      </c>
      <c r="BY37" s="856" t="n"/>
      <c r="BZ37" s="457" t="inlineStr">
        <is>
          <t>11.11 - 17.11</t>
        </is>
      </c>
      <c r="CA37" s="856" t="n"/>
      <c r="CB37" s="457" t="inlineStr">
        <is>
          <t>18.11 - 24.11</t>
        </is>
      </c>
      <c r="CC37" s="856" t="n"/>
      <c r="CD37" s="150" t="inlineStr">
        <is>
          <t>Квота</t>
        </is>
      </c>
      <c r="CE37" s="862" t="n"/>
      <c r="CF37" s="428" t="inlineStr">
        <is>
          <t>Факт</t>
        </is>
      </c>
      <c r="CG37" s="858" t="n"/>
      <c r="CH37" s="837" t="n"/>
      <c r="CI37" s="837" t="n"/>
      <c r="CJ37" s="837" t="n"/>
      <c r="CK37" s="837" t="n"/>
      <c r="CL37" s="837" t="n"/>
      <c r="CM37" s="837" t="n"/>
      <c r="CN37" s="837" t="n"/>
      <c r="CO37" s="837" t="n"/>
      <c r="CP37" s="837" t="n"/>
      <c r="CQ37" s="837" t="n"/>
    </row>
    <row r="38" ht="21.75" customHeight="1" s="414">
      <c r="A38" s="514" t="inlineStr">
        <is>
          <t>Всего на сервисные расходы:</t>
        </is>
      </c>
      <c r="B38" s="505">
        <f>SUM(B39:C49)</f>
        <v/>
      </c>
      <c r="C38" s="856" t="n"/>
      <c r="D38" s="505">
        <f>SUM(D39:E49)</f>
        <v/>
      </c>
      <c r="E38" s="856" t="n"/>
      <c r="F38" s="506">
        <f>N38+AB38+AP38</f>
        <v/>
      </c>
      <c r="G38" s="856" t="n"/>
      <c r="H38" s="506">
        <f>P38+AD38+AR38</f>
        <v/>
      </c>
      <c r="I38" s="856" t="n"/>
      <c r="J38" s="506">
        <f>BF38+BR38+CD38</f>
        <v/>
      </c>
      <c r="K38" s="856" t="n"/>
      <c r="L38" s="506">
        <f>BH38+BT38+CF38</f>
        <v/>
      </c>
      <c r="M38" s="856" t="n"/>
      <c r="N38" s="515">
        <f>('Продукт 2'!Z5+'Продукт 3'!Z5)*0.05</f>
        <v/>
      </c>
      <c r="O38" s="856" t="n"/>
      <c r="P38" s="515">
        <f>SUM(P39:Q49)</f>
        <v/>
      </c>
      <c r="Q38" s="856" t="n"/>
      <c r="R38" s="226" t="n"/>
      <c r="S38" s="857" t="n"/>
      <c r="T38" s="226" t="n"/>
      <c r="U38" s="857" t="n"/>
      <c r="V38" s="226" t="n"/>
      <c r="W38" s="857" t="n"/>
      <c r="X38" s="226" t="n"/>
      <c r="Y38" s="857" t="n"/>
      <c r="Z38" s="515">
        <f>SUM(Z39:AA49)</f>
        <v/>
      </c>
      <c r="AA38" s="856" t="n"/>
      <c r="AB38" s="515">
        <f>('Продукт 2'!Z6+'Продукт 3'!Z6)*0.05</f>
        <v/>
      </c>
      <c r="AC38" s="856" t="n"/>
      <c r="AD38" s="515">
        <f>SUM(AD39:AE49)</f>
        <v/>
      </c>
      <c r="AE38" s="856" t="n"/>
      <c r="AF38" s="515">
        <f>SUM(AF39:AG49)</f>
        <v/>
      </c>
      <c r="AG38" s="856" t="n"/>
      <c r="AH38" s="515">
        <f>SUM(AH39:AI49)</f>
        <v/>
      </c>
      <c r="AI38" s="856" t="n"/>
      <c r="AJ38" s="515">
        <f>SUM(AJ39:AK49)</f>
        <v/>
      </c>
      <c r="AK38" s="856" t="n"/>
      <c r="AL38" s="515">
        <f>SUM(AL39:AM49)</f>
        <v/>
      </c>
      <c r="AM38" s="856" t="n"/>
      <c r="AN38" s="515">
        <f>SUM(AN39:AO49)</f>
        <v/>
      </c>
      <c r="AO38" s="856" t="n"/>
      <c r="AP38" s="515">
        <f>('Продукт 2'!Z7+'Продукт 3'!Z7)*0.05</f>
        <v/>
      </c>
      <c r="AQ38" s="856" t="n"/>
      <c r="AR38" s="515">
        <f>SUM(AR39:AS49)</f>
        <v/>
      </c>
      <c r="AS38" s="856" t="n"/>
      <c r="AT38" s="515">
        <f>SUM(AT39:AU49)</f>
        <v/>
      </c>
      <c r="AU38" s="856" t="n"/>
      <c r="AV38" s="515">
        <f>SUM(AV39:AW49)</f>
        <v/>
      </c>
      <c r="AW38" s="856" t="n"/>
      <c r="AX38" s="515">
        <f>SUM(AX39:AY49)</f>
        <v/>
      </c>
      <c r="AY38" s="856" t="n"/>
      <c r="AZ38" s="515">
        <f>SUM(AZ39:BA49)</f>
        <v/>
      </c>
      <c r="BA38" s="856" t="n"/>
      <c r="BB38" s="515">
        <f>SUM(BB39:BC49)</f>
        <v/>
      </c>
      <c r="BC38" s="856" t="n"/>
      <c r="BD38" s="515">
        <f>SUM(BD39:BE49)</f>
        <v/>
      </c>
      <c r="BE38" s="856" t="n"/>
      <c r="BF38" s="515">
        <f>('Продукт 2'!Z8+'Продукт 3'!Z8)*0.05</f>
        <v/>
      </c>
      <c r="BG38" s="856" t="n"/>
      <c r="BH38" s="515">
        <f>SUM(BH39:BI49)</f>
        <v/>
      </c>
      <c r="BI38" s="856" t="n"/>
      <c r="BJ38" s="515">
        <f>SUM(BJ39:BK49)</f>
        <v/>
      </c>
      <c r="BK38" s="856" t="n"/>
      <c r="BL38" s="515">
        <f>SUM(BL39:BM49)</f>
        <v/>
      </c>
      <c r="BM38" s="856" t="n"/>
      <c r="BN38" s="515">
        <f>SUM(BN39:BO49)</f>
        <v/>
      </c>
      <c r="BO38" s="856" t="n"/>
      <c r="BP38" s="515">
        <f>SUM(BP39:BQ49)</f>
        <v/>
      </c>
      <c r="BQ38" s="856" t="n"/>
      <c r="BR38" s="515">
        <f>SUM(BR39:BS49)</f>
        <v/>
      </c>
      <c r="BS38" s="856" t="n"/>
      <c r="BT38" s="515">
        <f>SUM(BT39:BU49)</f>
        <v/>
      </c>
      <c r="BU38" s="856" t="n"/>
      <c r="BV38" s="515">
        <f>SUM(BV39:BW49)</f>
        <v/>
      </c>
      <c r="BW38" s="856" t="n"/>
      <c r="BX38" s="515">
        <f>SUM(BX39:BY49)</f>
        <v/>
      </c>
      <c r="BY38" s="856" t="n"/>
      <c r="BZ38" s="515">
        <f>SUM(BZ39:CA49)</f>
        <v/>
      </c>
      <c r="CA38" s="856" t="n"/>
      <c r="CB38" s="515">
        <f>SUM(CB39:CC49)</f>
        <v/>
      </c>
      <c r="CC38" s="856" t="n"/>
      <c r="CD38" s="226">
        <f>SUM(CD39:CE49)</f>
        <v/>
      </c>
      <c r="CE38" s="857" t="n"/>
      <c r="CF38" s="226">
        <f>SUM(CF39:CG49)</f>
        <v/>
      </c>
      <c r="CG38" s="857" t="n"/>
      <c r="CH38" s="838" t="n"/>
      <c r="CI38" s="838" t="n"/>
      <c r="CJ38" s="838" t="n"/>
      <c r="CK38" s="838" t="n"/>
      <c r="CL38" s="838" t="n"/>
      <c r="CM38" s="838" t="n"/>
      <c r="CN38" s="838" t="n"/>
      <c r="CO38" s="838" t="n"/>
      <c r="CP38" s="838" t="n"/>
      <c r="CQ38" s="838" t="n"/>
    </row>
    <row r="39">
      <c r="A39" s="516" t="inlineStr">
        <is>
          <t>Топвизор</t>
        </is>
      </c>
      <c r="B39" s="505">
        <f>SUM(N39,AB39,AP39,BF39,BR39,CD39)</f>
        <v/>
      </c>
      <c r="C39" s="856" t="n"/>
      <c r="D39" s="505">
        <f>SUM(P39,AD39,AR39,BH39,BT39,CF39)</f>
        <v/>
      </c>
      <c r="E39" s="856" t="n"/>
      <c r="F39" s="506">
        <f>N39+AB39+AP39</f>
        <v/>
      </c>
      <c r="G39" s="856" t="n"/>
      <c r="H39" s="506">
        <f>P39+AD39+AR39</f>
        <v/>
      </c>
      <c r="I39" s="856" t="n"/>
      <c r="J39" s="506">
        <f>BF39+BR39+CD39</f>
        <v/>
      </c>
      <c r="K39" s="856" t="n"/>
      <c r="L39" s="506">
        <f>BH39+BT39+CF39</f>
        <v/>
      </c>
      <c r="M39" s="856" t="n"/>
      <c r="N39" s="515" t="n">
        <v>0</v>
      </c>
      <c r="O39" s="856" t="n"/>
      <c r="P39" s="515">
        <f>SUM(R39:AA39)</f>
        <v/>
      </c>
      <c r="Q39" s="856" t="n"/>
      <c r="R39" s="227" t="n"/>
      <c r="S39" s="857" t="n"/>
      <c r="T39" s="227" t="n"/>
      <c r="U39" s="857" t="n"/>
      <c r="V39" s="227" t="n"/>
      <c r="W39" s="857" t="n"/>
      <c r="X39" s="227" t="n"/>
      <c r="Y39" s="857" t="n"/>
      <c r="Z39" s="227" t="n"/>
      <c r="AA39" s="857" t="n"/>
      <c r="AB39" s="515" t="n">
        <v>0</v>
      </c>
      <c r="AC39" s="856" t="n"/>
      <c r="AD39" s="515" t="n">
        <v>0</v>
      </c>
      <c r="AE39" s="856" t="n"/>
      <c r="AF39" s="227" t="n"/>
      <c r="AG39" s="857" t="n"/>
      <c r="AH39" s="227" t="n"/>
      <c r="AI39" s="857" t="n"/>
      <c r="AJ39" s="227" t="n"/>
      <c r="AK39" s="857" t="n"/>
      <c r="AL39" s="227" t="n"/>
      <c r="AM39" s="857" t="n"/>
      <c r="AN39" s="227" t="n"/>
      <c r="AO39" s="857" t="n"/>
      <c r="AP39" s="515" t="n">
        <v>0</v>
      </c>
      <c r="AQ39" s="856" t="n"/>
      <c r="AR39" s="515" t="n">
        <v>0</v>
      </c>
      <c r="AS39" s="856" t="n"/>
      <c r="AT39" s="227" t="n"/>
      <c r="AU39" s="857" t="n"/>
      <c r="AV39" s="227" t="n"/>
      <c r="AW39" s="857" t="n"/>
      <c r="AX39" s="227" t="n"/>
      <c r="AY39" s="857" t="n"/>
      <c r="AZ39" s="227" t="n"/>
      <c r="BA39" s="857" t="n"/>
      <c r="BB39" s="227" t="n"/>
      <c r="BC39" s="857" t="n"/>
      <c r="BD39" s="227" t="n"/>
      <c r="BE39" s="857" t="n"/>
      <c r="BF39" s="515" t="n">
        <v>0</v>
      </c>
      <c r="BG39" s="856" t="n"/>
      <c r="BH39" s="515" t="n">
        <v>0</v>
      </c>
      <c r="BI39" s="856" t="n"/>
      <c r="BJ39" s="227" t="n"/>
      <c r="BK39" s="857" t="n"/>
      <c r="BL39" s="227" t="n"/>
      <c r="BM39" s="857" t="n"/>
      <c r="BN39" s="227" t="n"/>
      <c r="BO39" s="857" t="n"/>
      <c r="BP39" s="227" t="n"/>
      <c r="BQ39" s="857" t="n"/>
      <c r="BR39" s="515" t="n">
        <v>0</v>
      </c>
      <c r="BS39" s="856" t="n"/>
      <c r="BT39" s="515" t="n">
        <v>0</v>
      </c>
      <c r="BU39" s="856" t="n"/>
      <c r="BV39" s="227" t="n"/>
      <c r="BW39" s="857" t="n"/>
      <c r="BX39" s="227" t="n"/>
      <c r="BY39" s="857" t="n"/>
      <c r="BZ39" s="227" t="n"/>
      <c r="CA39" s="857" t="n"/>
      <c r="CB39" s="227" t="n"/>
      <c r="CC39" s="857" t="n"/>
      <c r="CD39" s="227" t="n">
        <v>0</v>
      </c>
      <c r="CE39" s="857" t="n"/>
      <c r="CF39" s="227" t="n">
        <v>0</v>
      </c>
      <c r="CG39" s="857" t="n"/>
      <c r="CH39" s="838" t="n"/>
      <c r="CI39" s="838" t="n"/>
      <c r="CJ39" s="838" t="n"/>
      <c r="CK39" s="838" t="n"/>
      <c r="CL39" s="838" t="n"/>
      <c r="CM39" s="838" t="n"/>
      <c r="CN39" s="838" t="n"/>
      <c r="CO39" s="838" t="n"/>
      <c r="CP39" s="838" t="n"/>
      <c r="CQ39" s="838" t="n"/>
    </row>
    <row r="40">
      <c r="A40" s="516" t="inlineStr">
        <is>
          <t>Писец</t>
        </is>
      </c>
      <c r="B40" s="505">
        <f>SUM(N40,AB40,AP40,BF40,BR40,CD40)</f>
        <v/>
      </c>
      <c r="C40" s="856" t="n"/>
      <c r="D40" s="505">
        <f>SUM(P40,AD40,AR40,BH40,BT40,CF40)</f>
        <v/>
      </c>
      <c r="E40" s="856" t="n"/>
      <c r="F40" s="506">
        <f>N40+AB40+AP40</f>
        <v/>
      </c>
      <c r="G40" s="856" t="n"/>
      <c r="H40" s="506">
        <f>P40+AD40+AR40</f>
        <v/>
      </c>
      <c r="I40" s="856" t="n"/>
      <c r="J40" s="506">
        <f>BF40+BR40+CD40</f>
        <v/>
      </c>
      <c r="K40" s="856" t="n"/>
      <c r="L40" s="506">
        <f>BH40+BT40+CF40</f>
        <v/>
      </c>
      <c r="M40" s="856" t="n"/>
      <c r="N40" s="515" t="n">
        <v>0</v>
      </c>
      <c r="O40" s="856" t="n"/>
      <c r="P40" s="515">
        <f>SUM(R40:AA40)</f>
        <v/>
      </c>
      <c r="Q40" s="856" t="n"/>
      <c r="R40" s="226" t="n"/>
      <c r="S40" s="857" t="n"/>
      <c r="T40" s="226" t="n"/>
      <c r="U40" s="857" t="n"/>
      <c r="V40" s="226" t="n"/>
      <c r="W40" s="857" t="n"/>
      <c r="X40" s="227" t="n"/>
      <c r="Y40" s="857" t="n"/>
      <c r="Z40" s="226" t="n"/>
      <c r="AA40" s="857" t="n"/>
      <c r="AB40" s="515" t="n">
        <v>0</v>
      </c>
      <c r="AC40" s="856" t="n"/>
      <c r="AD40" s="515" t="n">
        <v>0</v>
      </c>
      <c r="AE40" s="856" t="n"/>
      <c r="AF40" s="226" t="n"/>
      <c r="AG40" s="857" t="n"/>
      <c r="AH40" s="226" t="n"/>
      <c r="AI40" s="857" t="n"/>
      <c r="AJ40" s="226" t="n"/>
      <c r="AK40" s="857" t="n"/>
      <c r="AL40" s="226" t="n"/>
      <c r="AM40" s="857" t="n"/>
      <c r="AN40" s="226" t="n"/>
      <c r="AO40" s="857" t="n"/>
      <c r="AP40" s="515" t="n">
        <v>0</v>
      </c>
      <c r="AQ40" s="856" t="n"/>
      <c r="AR40" s="515" t="n">
        <v>0</v>
      </c>
      <c r="AS40" s="856" t="n"/>
      <c r="AT40" s="226" t="n"/>
      <c r="AU40" s="857" t="n"/>
      <c r="AV40" s="226" t="n"/>
      <c r="AW40" s="857" t="n"/>
      <c r="AX40" s="226" t="n"/>
      <c r="AY40" s="857" t="n"/>
      <c r="AZ40" s="226" t="n"/>
      <c r="BA40" s="857" t="n"/>
      <c r="BB40" s="226" t="n"/>
      <c r="BC40" s="857" t="n"/>
      <c r="BD40" s="226" t="n"/>
      <c r="BE40" s="857" t="n"/>
      <c r="BF40" s="515" t="n">
        <v>0</v>
      </c>
      <c r="BG40" s="856" t="n"/>
      <c r="BH40" s="515" t="n">
        <v>0</v>
      </c>
      <c r="BI40" s="856" t="n"/>
      <c r="BJ40" s="226" t="n"/>
      <c r="BK40" s="857" t="n"/>
      <c r="BL40" s="226" t="n"/>
      <c r="BM40" s="857" t="n"/>
      <c r="BN40" s="226" t="n"/>
      <c r="BO40" s="857" t="n"/>
      <c r="BP40" s="226" t="n"/>
      <c r="BQ40" s="857" t="n"/>
      <c r="BR40" s="515" t="n">
        <v>0</v>
      </c>
      <c r="BS40" s="856" t="n"/>
      <c r="BT40" s="515" t="n">
        <v>0</v>
      </c>
      <c r="BU40" s="856" t="n"/>
      <c r="BV40" s="226" t="n"/>
      <c r="BW40" s="857" t="n"/>
      <c r="BX40" s="226" t="n"/>
      <c r="BY40" s="857" t="n"/>
      <c r="BZ40" s="226" t="n"/>
      <c r="CA40" s="857" t="n"/>
      <c r="CB40" s="226" t="n"/>
      <c r="CC40" s="857" t="n"/>
      <c r="CD40" s="226" t="n">
        <v>0</v>
      </c>
      <c r="CE40" s="857" t="n"/>
      <c r="CF40" s="227" t="n">
        <v>0</v>
      </c>
      <c r="CG40" s="857" t="n"/>
      <c r="CH40" s="838" t="n"/>
      <c r="CI40" s="838" t="n"/>
      <c r="CJ40" s="838" t="n"/>
      <c r="CK40" s="838" t="n"/>
      <c r="CL40" s="838" t="n"/>
      <c r="CM40" s="838" t="n"/>
      <c r="CN40" s="838" t="n"/>
      <c r="CO40" s="838" t="n"/>
      <c r="CP40" s="838" t="n"/>
      <c r="CQ40" s="838" t="n"/>
    </row>
    <row r="41">
      <c r="A41" s="516" t="inlineStr">
        <is>
          <t xml:space="preserve">Calltouch </t>
        </is>
      </c>
      <c r="B41" s="505">
        <f>SUM(N41,AB41,AP41,BF41,BR41,CD41)</f>
        <v/>
      </c>
      <c r="C41" s="856" t="n"/>
      <c r="D41" s="505">
        <f>SUM(P41,AD41,AR41,BH41,BT41,CF41)</f>
        <v/>
      </c>
      <c r="E41" s="856" t="n"/>
      <c r="F41" s="506">
        <f>N41+AB41+AP41</f>
        <v/>
      </c>
      <c r="G41" s="856" t="n"/>
      <c r="H41" s="506">
        <f>P41+AD41+AR41</f>
        <v/>
      </c>
      <c r="I41" s="856" t="n"/>
      <c r="J41" s="506">
        <f>BF41+BR41+CD41</f>
        <v/>
      </c>
      <c r="K41" s="856" t="n"/>
      <c r="L41" s="506">
        <f>BH41+BT41+CF41</f>
        <v/>
      </c>
      <c r="M41" s="856" t="n"/>
      <c r="N41" s="515" t="n">
        <v>0</v>
      </c>
      <c r="O41" s="856" t="n"/>
      <c r="P41" s="515">
        <f>SUM(R41:AA41)</f>
        <v/>
      </c>
      <c r="Q41" s="856" t="n"/>
      <c r="R41" s="227" t="n"/>
      <c r="S41" s="857" t="n"/>
      <c r="T41" s="227" t="n"/>
      <c r="U41" s="857" t="n"/>
      <c r="V41" s="227" t="n"/>
      <c r="W41" s="857" t="n"/>
      <c r="X41" s="227" t="n"/>
      <c r="Y41" s="857" t="n"/>
      <c r="Z41" s="227" t="n"/>
      <c r="AA41" s="857" t="n"/>
      <c r="AB41" s="515" t="n">
        <v>0</v>
      </c>
      <c r="AC41" s="856" t="n"/>
      <c r="AD41" s="515" t="n">
        <v>0</v>
      </c>
      <c r="AE41" s="856" t="n"/>
      <c r="AF41" s="227" t="n"/>
      <c r="AG41" s="857" t="n"/>
      <c r="AH41" s="227" t="n"/>
      <c r="AI41" s="857" t="n"/>
      <c r="AJ41" s="227" t="n"/>
      <c r="AK41" s="857" t="n"/>
      <c r="AL41" s="227" t="n"/>
      <c r="AM41" s="857" t="n"/>
      <c r="AN41" s="227" t="n"/>
      <c r="AO41" s="857" t="n"/>
      <c r="AP41" s="515" t="n">
        <v>0</v>
      </c>
      <c r="AQ41" s="856" t="n"/>
      <c r="AR41" s="515" t="n">
        <v>0</v>
      </c>
      <c r="AS41" s="856" t="n"/>
      <c r="AT41" s="227" t="n"/>
      <c r="AU41" s="857" t="n"/>
      <c r="AV41" s="227" t="n"/>
      <c r="AW41" s="857" t="n"/>
      <c r="AX41" s="227" t="n"/>
      <c r="AY41" s="857" t="n"/>
      <c r="AZ41" s="227" t="n"/>
      <c r="BA41" s="857" t="n"/>
      <c r="BB41" s="227" t="n"/>
      <c r="BC41" s="857" t="n"/>
      <c r="BD41" s="227" t="n"/>
      <c r="BE41" s="857" t="n"/>
      <c r="BF41" s="515" t="n">
        <v>0</v>
      </c>
      <c r="BG41" s="856" t="n"/>
      <c r="BH41" s="515" t="n">
        <v>0</v>
      </c>
      <c r="BI41" s="856" t="n"/>
      <c r="BJ41" s="227" t="n"/>
      <c r="BK41" s="857" t="n"/>
      <c r="BL41" s="227" t="n"/>
      <c r="BM41" s="857" t="n"/>
      <c r="BN41" s="227" t="n"/>
      <c r="BO41" s="857" t="n"/>
      <c r="BP41" s="227" t="n"/>
      <c r="BQ41" s="857" t="n"/>
      <c r="BR41" s="515" t="n">
        <v>0</v>
      </c>
      <c r="BS41" s="856" t="n"/>
      <c r="BT41" s="515" t="n">
        <v>0</v>
      </c>
      <c r="BU41" s="856" t="n"/>
      <c r="BV41" s="227" t="n"/>
      <c r="BW41" s="857" t="n"/>
      <c r="BX41" s="227" t="n"/>
      <c r="BY41" s="857" t="n"/>
      <c r="BZ41" s="227" t="n"/>
      <c r="CA41" s="857" t="n"/>
      <c r="CB41" s="227" t="n"/>
      <c r="CC41" s="857" t="n"/>
      <c r="CD41" s="227" t="n">
        <v>0</v>
      </c>
      <c r="CE41" s="857" t="n"/>
      <c r="CF41" s="227" t="n">
        <v>0</v>
      </c>
      <c r="CG41" s="857" t="n"/>
      <c r="CH41" s="838" t="n"/>
      <c r="CI41" s="838" t="n"/>
      <c r="CJ41" s="838" t="n"/>
      <c r="CK41" s="838" t="n"/>
      <c r="CL41" s="838" t="n"/>
      <c r="CM41" s="838" t="n"/>
      <c r="CN41" s="838" t="n"/>
      <c r="CO41" s="838" t="n"/>
      <c r="CP41" s="838" t="n"/>
      <c r="CQ41" s="838" t="n"/>
    </row>
    <row r="42">
      <c r="A42" s="516" t="inlineStr">
        <is>
          <t>Контент-рассылка</t>
        </is>
      </c>
      <c r="B42" s="505">
        <f>SUM(N42,AB42,AP42,BF42,BR42,CD42)</f>
        <v/>
      </c>
      <c r="C42" s="856" t="n"/>
      <c r="D42" s="505">
        <f>SUM(P42,AD42,AR42,BH42,BT42,CF42)</f>
        <v/>
      </c>
      <c r="E42" s="856" t="n"/>
      <c r="F42" s="506">
        <f>N42+AB42+AP42</f>
        <v/>
      </c>
      <c r="G42" s="856" t="n"/>
      <c r="H42" s="506">
        <f>P42+AD42+AR42</f>
        <v/>
      </c>
      <c r="I42" s="856" t="n"/>
      <c r="J42" s="506">
        <f>BF42+BR42+CD42</f>
        <v/>
      </c>
      <c r="K42" s="856" t="n"/>
      <c r="L42" s="506">
        <f>BH42+BT42+CF42</f>
        <v/>
      </c>
      <c r="M42" s="856" t="n"/>
      <c r="N42" s="515" t="n">
        <v>0</v>
      </c>
      <c r="O42" s="856" t="n"/>
      <c r="P42" s="515">
        <f>SUM(R42:AA42)</f>
        <v/>
      </c>
      <c r="Q42" s="856" t="n"/>
      <c r="R42" s="227" t="n"/>
      <c r="S42" s="857" t="n"/>
      <c r="T42" s="227" t="n"/>
      <c r="U42" s="857" t="n"/>
      <c r="V42" s="227" t="n"/>
      <c r="W42" s="857" t="n"/>
      <c r="X42" s="227" t="n"/>
      <c r="Y42" s="857" t="n"/>
      <c r="Z42" s="227" t="n"/>
      <c r="AA42" s="857" t="n"/>
      <c r="AB42" s="515" t="n">
        <v>0</v>
      </c>
      <c r="AC42" s="856" t="n"/>
      <c r="AD42" s="515" t="n">
        <v>0</v>
      </c>
      <c r="AE42" s="856" t="n"/>
      <c r="AF42" s="227" t="n"/>
      <c r="AG42" s="857" t="n"/>
      <c r="AH42" s="227" t="n"/>
      <c r="AI42" s="857" t="n"/>
      <c r="AJ42" s="227" t="n"/>
      <c r="AK42" s="857" t="n"/>
      <c r="AL42" s="227" t="n"/>
      <c r="AM42" s="857" t="n"/>
      <c r="AN42" s="227" t="n"/>
      <c r="AO42" s="857" t="n"/>
      <c r="AP42" s="515" t="n">
        <v>0</v>
      </c>
      <c r="AQ42" s="856" t="n"/>
      <c r="AR42" s="515" t="n">
        <v>0</v>
      </c>
      <c r="AS42" s="856" t="n"/>
      <c r="AT42" s="227" t="n"/>
      <c r="AU42" s="857" t="n"/>
      <c r="AV42" s="227" t="n"/>
      <c r="AW42" s="857" t="n"/>
      <c r="AX42" s="227" t="n"/>
      <c r="AY42" s="857" t="n"/>
      <c r="AZ42" s="227" t="n"/>
      <c r="BA42" s="857" t="n"/>
      <c r="BB42" s="227" t="n"/>
      <c r="BC42" s="857" t="n"/>
      <c r="BD42" s="227" t="n"/>
      <c r="BE42" s="857" t="n"/>
      <c r="BF42" s="515" t="n">
        <v>0</v>
      </c>
      <c r="BG42" s="856" t="n"/>
      <c r="BH42" s="515" t="n">
        <v>0</v>
      </c>
      <c r="BI42" s="856" t="n"/>
      <c r="BJ42" s="227" t="n"/>
      <c r="BK42" s="857" t="n"/>
      <c r="BL42" s="227" t="n"/>
      <c r="BM42" s="857" t="n"/>
      <c r="BN42" s="227" t="n"/>
      <c r="BO42" s="857" t="n"/>
      <c r="BP42" s="227" t="n"/>
      <c r="BQ42" s="857" t="n"/>
      <c r="BR42" s="515" t="n">
        <v>0</v>
      </c>
      <c r="BS42" s="856" t="n"/>
      <c r="BT42" s="515" t="n">
        <v>0</v>
      </c>
      <c r="BU42" s="856" t="n"/>
      <c r="BV42" s="227" t="n"/>
      <c r="BW42" s="857" t="n"/>
      <c r="BX42" s="227" t="n"/>
      <c r="BY42" s="857" t="n"/>
      <c r="BZ42" s="227" t="n"/>
      <c r="CA42" s="857" t="n"/>
      <c r="CB42" s="227" t="n"/>
      <c r="CC42" s="857" t="n"/>
      <c r="CD42" s="227" t="n">
        <v>0</v>
      </c>
      <c r="CE42" s="857" t="n"/>
      <c r="CF42" s="227" t="n">
        <v>0</v>
      </c>
      <c r="CG42" s="857" t="n"/>
      <c r="CH42" s="838" t="n"/>
      <c r="CI42" s="838" t="n"/>
      <c r="CJ42" s="838" t="n"/>
      <c r="CK42" s="838" t="n"/>
      <c r="CL42" s="838" t="n"/>
      <c r="CM42" s="838" t="n"/>
      <c r="CN42" s="838" t="n"/>
      <c r="CO42" s="838" t="n"/>
      <c r="CP42" s="838" t="n"/>
      <c r="CQ42" s="838" t="n"/>
    </row>
    <row r="43">
      <c r="A43" s="516" t="inlineStr">
        <is>
          <t>Sendsay</t>
        </is>
      </c>
      <c r="B43" s="505">
        <f>SUM(N43,AB43,AP43,BF43,BR43,CD43)</f>
        <v/>
      </c>
      <c r="C43" s="856" t="n"/>
      <c r="D43" s="505">
        <f>SUM(P43,AD43,AR43,BH43,BT43,CF43)</f>
        <v/>
      </c>
      <c r="E43" s="856" t="n"/>
      <c r="F43" s="506">
        <f>N43+AB43+AP43</f>
        <v/>
      </c>
      <c r="G43" s="856" t="n"/>
      <c r="H43" s="506">
        <f>P43+AD43+AR43</f>
        <v/>
      </c>
      <c r="I43" s="856" t="n"/>
      <c r="J43" s="506">
        <f>BF43+BR43+CD43</f>
        <v/>
      </c>
      <c r="K43" s="856" t="n"/>
      <c r="L43" s="506">
        <f>BH43+BT43+CF43</f>
        <v/>
      </c>
      <c r="M43" s="856" t="n"/>
      <c r="N43" s="515" t="n">
        <v>0</v>
      </c>
      <c r="O43" s="856" t="n"/>
      <c r="P43" s="515">
        <f>SUM(R43:AA43)</f>
        <v/>
      </c>
      <c r="Q43" s="856" t="n"/>
      <c r="R43" s="227" t="n"/>
      <c r="S43" s="857" t="n"/>
      <c r="T43" s="227" t="n"/>
      <c r="U43" s="857" t="n"/>
      <c r="V43" s="227" t="n"/>
      <c r="W43" s="857" t="n"/>
      <c r="X43" s="227" t="n"/>
      <c r="Y43" s="857" t="n"/>
      <c r="Z43" s="227" t="n"/>
      <c r="AA43" s="857" t="n"/>
      <c r="AB43" s="515" t="n">
        <v>0</v>
      </c>
      <c r="AC43" s="856" t="n"/>
      <c r="AD43" s="515" t="n">
        <v>0</v>
      </c>
      <c r="AE43" s="856" t="n"/>
      <c r="AF43" s="227" t="n"/>
      <c r="AG43" s="857" t="n"/>
      <c r="AH43" s="227" t="n"/>
      <c r="AI43" s="857" t="n"/>
      <c r="AJ43" s="227" t="n"/>
      <c r="AK43" s="857" t="n"/>
      <c r="AL43" s="227" t="n"/>
      <c r="AM43" s="857" t="n"/>
      <c r="AN43" s="227" t="n"/>
      <c r="AO43" s="857" t="n"/>
      <c r="AP43" s="515" t="n">
        <v>0</v>
      </c>
      <c r="AQ43" s="856" t="n"/>
      <c r="AR43" s="515" t="n">
        <v>0</v>
      </c>
      <c r="AS43" s="856" t="n"/>
      <c r="AT43" s="227" t="n"/>
      <c r="AU43" s="857" t="n"/>
      <c r="AV43" s="227" t="n"/>
      <c r="AW43" s="857" t="n"/>
      <c r="AX43" s="227" t="n"/>
      <c r="AY43" s="857" t="n"/>
      <c r="AZ43" s="227" t="n"/>
      <c r="BA43" s="857" t="n"/>
      <c r="BB43" s="227" t="n"/>
      <c r="BC43" s="857" t="n"/>
      <c r="BD43" s="227" t="n"/>
      <c r="BE43" s="857" t="n"/>
      <c r="BF43" s="515" t="n">
        <v>0</v>
      </c>
      <c r="BG43" s="856" t="n"/>
      <c r="BH43" s="515" t="n">
        <v>0</v>
      </c>
      <c r="BI43" s="856" t="n"/>
      <c r="BJ43" s="227" t="n"/>
      <c r="BK43" s="857" t="n"/>
      <c r="BL43" s="227" t="n"/>
      <c r="BM43" s="857" t="n"/>
      <c r="BN43" s="227" t="n"/>
      <c r="BO43" s="857" t="n"/>
      <c r="BP43" s="227" t="n"/>
      <c r="BQ43" s="857" t="n"/>
      <c r="BR43" s="515" t="n">
        <v>0</v>
      </c>
      <c r="BS43" s="856" t="n"/>
      <c r="BT43" s="515" t="n">
        <v>0</v>
      </c>
      <c r="BU43" s="856" t="n"/>
      <c r="BV43" s="227" t="n"/>
      <c r="BW43" s="857" t="n"/>
      <c r="BX43" s="227" t="n"/>
      <c r="BY43" s="857" t="n"/>
      <c r="BZ43" s="227" t="n"/>
      <c r="CA43" s="857" t="n"/>
      <c r="CB43" s="227" t="n"/>
      <c r="CC43" s="857" t="n"/>
      <c r="CD43" s="227" t="n">
        <v>0</v>
      </c>
      <c r="CE43" s="857" t="n"/>
      <c r="CF43" s="227" t="n">
        <v>0</v>
      </c>
      <c r="CG43" s="857" t="n"/>
      <c r="CH43" s="838" t="n"/>
      <c r="CI43" s="838" t="n"/>
      <c r="CJ43" s="838" t="n"/>
      <c r="CK43" s="838" t="n"/>
      <c r="CL43" s="838" t="n"/>
      <c r="CM43" s="838" t="n"/>
      <c r="CN43" s="838" t="n"/>
      <c r="CO43" s="838" t="n"/>
      <c r="CP43" s="838" t="n"/>
      <c r="CQ43" s="838" t="n"/>
    </row>
    <row r="44">
      <c r="A44" s="516" t="inlineStr">
        <is>
          <t>Marquiz</t>
        </is>
      </c>
      <c r="B44" s="505">
        <f>SUM(N44,AB44,AP44,BF44,BR44,CD44)</f>
        <v/>
      </c>
      <c r="C44" s="856" t="n"/>
      <c r="D44" s="505">
        <f>SUM(P44,AD44,AR44,BH44,BT44,CF44)</f>
        <v/>
      </c>
      <c r="E44" s="856" t="n"/>
      <c r="F44" s="506">
        <f>N44+AB44+AP44</f>
        <v/>
      </c>
      <c r="G44" s="856" t="n"/>
      <c r="H44" s="506">
        <f>P44+AD44+AR44</f>
        <v/>
      </c>
      <c r="I44" s="856" t="n"/>
      <c r="J44" s="506">
        <f>BF44+BR44+CD44</f>
        <v/>
      </c>
      <c r="K44" s="856" t="n"/>
      <c r="L44" s="506">
        <f>BH44+BT44+CF44</f>
        <v/>
      </c>
      <c r="M44" s="856" t="n"/>
      <c r="N44" s="515" t="n">
        <v>0</v>
      </c>
      <c r="O44" s="856" t="n"/>
      <c r="P44" s="515">
        <f>SUM(R44:AA44)</f>
        <v/>
      </c>
      <c r="Q44" s="856" t="n"/>
      <c r="R44" s="227" t="n"/>
      <c r="S44" s="857" t="n"/>
      <c r="T44" s="227" t="n"/>
      <c r="U44" s="857" t="n"/>
      <c r="V44" s="227" t="n"/>
      <c r="W44" s="857" t="n"/>
      <c r="X44" s="227" t="n"/>
      <c r="Y44" s="857" t="n"/>
      <c r="Z44" s="227" t="n"/>
      <c r="AA44" s="857" t="n"/>
      <c r="AB44" s="515" t="n">
        <v>0</v>
      </c>
      <c r="AC44" s="856" t="n"/>
      <c r="AD44" s="515" t="n">
        <v>0</v>
      </c>
      <c r="AE44" s="856" t="n"/>
      <c r="AF44" s="227" t="n"/>
      <c r="AG44" s="857" t="n"/>
      <c r="AH44" s="227" t="n"/>
      <c r="AI44" s="857" t="n"/>
      <c r="AJ44" s="227" t="n"/>
      <c r="AK44" s="857" t="n"/>
      <c r="AL44" s="227" t="n"/>
      <c r="AM44" s="857" t="n"/>
      <c r="AN44" s="227" t="n"/>
      <c r="AO44" s="857" t="n"/>
      <c r="AP44" s="515" t="n">
        <v>0</v>
      </c>
      <c r="AQ44" s="856" t="n"/>
      <c r="AR44" s="515" t="n">
        <v>0</v>
      </c>
      <c r="AS44" s="856" t="n"/>
      <c r="AT44" s="227" t="n"/>
      <c r="AU44" s="857" t="n"/>
      <c r="AV44" s="227" t="n"/>
      <c r="AW44" s="857" t="n"/>
      <c r="AX44" s="227" t="n"/>
      <c r="AY44" s="857" t="n"/>
      <c r="AZ44" s="227" t="n"/>
      <c r="BA44" s="857" t="n"/>
      <c r="BB44" s="227" t="n"/>
      <c r="BC44" s="857" t="n"/>
      <c r="BD44" s="227" t="n"/>
      <c r="BE44" s="857" t="n"/>
      <c r="BF44" s="515" t="n">
        <v>0</v>
      </c>
      <c r="BG44" s="856" t="n"/>
      <c r="BH44" s="515" t="n">
        <v>0</v>
      </c>
      <c r="BI44" s="856" t="n"/>
      <c r="BJ44" s="227" t="n"/>
      <c r="BK44" s="857" t="n"/>
      <c r="BL44" s="227" t="n"/>
      <c r="BM44" s="857" t="n"/>
      <c r="BN44" s="227" t="n"/>
      <c r="BO44" s="857" t="n"/>
      <c r="BP44" s="227" t="n"/>
      <c r="BQ44" s="857" t="n"/>
      <c r="BR44" s="515" t="n">
        <v>0</v>
      </c>
      <c r="BS44" s="856" t="n"/>
      <c r="BT44" s="515" t="n">
        <v>0</v>
      </c>
      <c r="BU44" s="856" t="n"/>
      <c r="BV44" s="227" t="n"/>
      <c r="BW44" s="857" t="n"/>
      <c r="BX44" s="227" t="n"/>
      <c r="BY44" s="857" t="n"/>
      <c r="BZ44" s="227" t="n"/>
      <c r="CA44" s="857" t="n"/>
      <c r="CB44" s="227" t="n"/>
      <c r="CC44" s="857" t="n"/>
      <c r="CD44" s="227" t="n">
        <v>0</v>
      </c>
      <c r="CE44" s="857" t="n"/>
      <c r="CF44" s="227" t="n">
        <v>0</v>
      </c>
      <c r="CG44" s="857" t="n"/>
      <c r="CH44" s="838" t="n"/>
      <c r="CI44" s="838" t="n"/>
      <c r="CJ44" s="838" t="n"/>
      <c r="CK44" s="838" t="n"/>
      <c r="CL44" s="838" t="n"/>
      <c r="CM44" s="838" t="n"/>
      <c r="CN44" s="838" t="n"/>
      <c r="CO44" s="838" t="n"/>
      <c r="CP44" s="838" t="n"/>
      <c r="CQ44" s="838" t="n"/>
    </row>
    <row r="45">
      <c r="A45" s="516" t="inlineStr">
        <is>
          <t>Telegram Premium</t>
        </is>
      </c>
      <c r="B45" s="505">
        <f>SUM(N45,AB45,AP45,BF45,BR45,CD45)</f>
        <v/>
      </c>
      <c r="C45" s="856" t="n"/>
      <c r="D45" s="505">
        <f>SUM(P45,AD45,AR45,BH45,BT45,CF45)</f>
        <v/>
      </c>
      <c r="E45" s="856" t="n"/>
      <c r="F45" s="506">
        <f>N45+AB45+AP45</f>
        <v/>
      </c>
      <c r="G45" s="856" t="n"/>
      <c r="H45" s="506">
        <f>P45+AD45+AR45</f>
        <v/>
      </c>
      <c r="I45" s="856" t="n"/>
      <c r="J45" s="506">
        <f>BF45+BR45+CD45</f>
        <v/>
      </c>
      <c r="K45" s="856" t="n"/>
      <c r="L45" s="506">
        <f>BH45+BT45+CF45</f>
        <v/>
      </c>
      <c r="M45" s="856" t="n"/>
      <c r="N45" s="515" t="n">
        <v>0</v>
      </c>
      <c r="O45" s="856" t="n"/>
      <c r="P45" s="515">
        <f>SUM(R45:AA45)</f>
        <v/>
      </c>
      <c r="Q45" s="856" t="n"/>
      <c r="R45" s="226" t="n"/>
      <c r="S45" s="857" t="n"/>
      <c r="T45" s="226" t="n"/>
      <c r="U45" s="857" t="n"/>
      <c r="V45" s="226" t="n"/>
      <c r="W45" s="857" t="n"/>
      <c r="X45" s="227" t="n"/>
      <c r="Y45" s="857" t="n"/>
      <c r="Z45" s="226" t="n"/>
      <c r="AA45" s="857" t="n"/>
      <c r="AB45" s="515" t="n">
        <v>0</v>
      </c>
      <c r="AC45" s="856" t="n"/>
      <c r="AD45" s="515" t="n">
        <v>0</v>
      </c>
      <c r="AE45" s="856" t="n"/>
      <c r="AF45" s="226" t="n"/>
      <c r="AG45" s="857" t="n"/>
      <c r="AH45" s="226" t="n"/>
      <c r="AI45" s="857" t="n"/>
      <c r="AJ45" s="226" t="n"/>
      <c r="AK45" s="857" t="n"/>
      <c r="AL45" s="226" t="n"/>
      <c r="AM45" s="857" t="n"/>
      <c r="AN45" s="226" t="n"/>
      <c r="AO45" s="857" t="n"/>
      <c r="AP45" s="515" t="n">
        <v>0</v>
      </c>
      <c r="AQ45" s="856" t="n"/>
      <c r="AR45" s="515" t="n">
        <v>0</v>
      </c>
      <c r="AS45" s="856" t="n"/>
      <c r="AT45" s="226" t="n"/>
      <c r="AU45" s="857" t="n"/>
      <c r="AV45" s="226" t="n"/>
      <c r="AW45" s="857" t="n"/>
      <c r="AX45" s="226" t="n"/>
      <c r="AY45" s="857" t="n"/>
      <c r="AZ45" s="226" t="n"/>
      <c r="BA45" s="857" t="n"/>
      <c r="BB45" s="226" t="n"/>
      <c r="BC45" s="857" t="n"/>
      <c r="BD45" s="226" t="n"/>
      <c r="BE45" s="857" t="n"/>
      <c r="BF45" s="515" t="n">
        <v>0</v>
      </c>
      <c r="BG45" s="856" t="n"/>
      <c r="BH45" s="515" t="n">
        <v>0</v>
      </c>
      <c r="BI45" s="856" t="n"/>
      <c r="BJ45" s="226" t="n"/>
      <c r="BK45" s="857" t="n"/>
      <c r="BL45" s="226" t="n"/>
      <c r="BM45" s="857" t="n"/>
      <c r="BN45" s="226" t="n"/>
      <c r="BO45" s="857" t="n"/>
      <c r="BP45" s="226" t="n"/>
      <c r="BQ45" s="857" t="n"/>
      <c r="BR45" s="515" t="n">
        <v>0</v>
      </c>
      <c r="BS45" s="856" t="n"/>
      <c r="BT45" s="515" t="n">
        <v>0</v>
      </c>
      <c r="BU45" s="856" t="n"/>
      <c r="BV45" s="226" t="n"/>
      <c r="BW45" s="857" t="n"/>
      <c r="BX45" s="226" t="n"/>
      <c r="BY45" s="857" t="n"/>
      <c r="BZ45" s="226" t="n"/>
      <c r="CA45" s="857" t="n"/>
      <c r="CB45" s="226" t="n"/>
      <c r="CC45" s="857" t="n"/>
      <c r="CD45" s="227" t="n">
        <v>0</v>
      </c>
      <c r="CE45" s="857" t="n"/>
      <c r="CF45" s="227" t="n">
        <v>0</v>
      </c>
      <c r="CG45" s="857" t="n"/>
      <c r="CH45" s="838" t="n"/>
      <c r="CI45" s="838" t="n"/>
      <c r="CJ45" s="838" t="n"/>
      <c r="CK45" s="838" t="n"/>
      <c r="CL45" s="838" t="n"/>
      <c r="CM45" s="838" t="n"/>
      <c r="CN45" s="838" t="n"/>
      <c r="CO45" s="838" t="n"/>
      <c r="CP45" s="838" t="n"/>
      <c r="CQ45" s="838" t="n"/>
    </row>
    <row r="46">
      <c r="A46" s="516" t="inlineStr">
        <is>
          <t>Stripo</t>
        </is>
      </c>
      <c r="B46" s="505">
        <f>SUM(N46,AB46,AP46,BF46,BR46,CD46)</f>
        <v/>
      </c>
      <c r="C46" s="856" t="n"/>
      <c r="D46" s="505">
        <f>SUM(P46,AD46,AR46,BH46,BT46,CF46)</f>
        <v/>
      </c>
      <c r="E46" s="856" t="n"/>
      <c r="F46" s="191" t="n"/>
      <c r="G46" s="191" t="n"/>
      <c r="H46" s="191" t="n"/>
      <c r="I46" s="191" t="n"/>
      <c r="J46" s="191" t="n"/>
      <c r="K46" s="191" t="n"/>
      <c r="L46" s="191" t="n"/>
      <c r="M46" s="191" t="n"/>
      <c r="N46" s="515" t="n">
        <v>0</v>
      </c>
      <c r="O46" s="856" t="n"/>
      <c r="P46" s="515">
        <f>SUM(R46:AA46)</f>
        <v/>
      </c>
      <c r="Q46" s="856" t="n"/>
      <c r="R46" s="227" t="n"/>
      <c r="S46" s="857" t="n"/>
      <c r="T46" s="227" t="n"/>
      <c r="U46" s="857" t="n"/>
      <c r="V46" s="227" t="n"/>
      <c r="W46" s="857" t="n"/>
      <c r="X46" s="227" t="n"/>
      <c r="Y46" s="857" t="n"/>
      <c r="Z46" s="227" t="n"/>
      <c r="AA46" s="857" t="n"/>
      <c r="AB46" s="515" t="n">
        <v>0</v>
      </c>
      <c r="AC46" s="856" t="n"/>
      <c r="AD46" s="515" t="n">
        <v>0</v>
      </c>
      <c r="AE46" s="856" t="n"/>
      <c r="AF46" s="227" t="n"/>
      <c r="AG46" s="857" t="n"/>
      <c r="AH46" s="227" t="n"/>
      <c r="AI46" s="857" t="n"/>
      <c r="AJ46" s="227" t="n"/>
      <c r="AK46" s="857" t="n"/>
      <c r="AL46" s="227" t="n"/>
      <c r="AM46" s="857" t="n"/>
      <c r="AN46" s="227" t="n"/>
      <c r="AO46" s="857" t="n"/>
      <c r="AP46" s="515" t="n">
        <v>0</v>
      </c>
      <c r="AQ46" s="856" t="n"/>
      <c r="AR46" s="515" t="n">
        <v>0</v>
      </c>
      <c r="AS46" s="856" t="n"/>
      <c r="AT46" s="227" t="n"/>
      <c r="AU46" s="857" t="n"/>
      <c r="AV46" s="227" t="n"/>
      <c r="AW46" s="857" t="n"/>
      <c r="AX46" s="227" t="n"/>
      <c r="AY46" s="857" t="n"/>
      <c r="AZ46" s="227" t="n"/>
      <c r="BA46" s="857" t="n"/>
      <c r="BB46" s="227" t="n"/>
      <c r="BC46" s="857" t="n"/>
      <c r="BD46" s="227" t="n"/>
      <c r="BE46" s="857" t="n"/>
      <c r="BF46" s="515" t="n">
        <v>0</v>
      </c>
      <c r="BG46" s="856" t="n"/>
      <c r="BH46" s="515" t="n">
        <v>0</v>
      </c>
      <c r="BI46" s="856" t="n"/>
      <c r="BJ46" s="227" t="n"/>
      <c r="BK46" s="857" t="n"/>
      <c r="BL46" s="227" t="n"/>
      <c r="BM46" s="857" t="n"/>
      <c r="BN46" s="227" t="n"/>
      <c r="BO46" s="857" t="n"/>
      <c r="BP46" s="227" t="n"/>
      <c r="BQ46" s="857" t="n"/>
      <c r="BR46" s="515" t="n">
        <v>0</v>
      </c>
      <c r="BS46" s="856" t="n"/>
      <c r="BT46" s="515" t="n">
        <v>0</v>
      </c>
      <c r="BU46" s="856" t="n"/>
      <c r="BV46" s="227" t="n"/>
      <c r="BW46" s="857" t="n"/>
      <c r="BX46" s="227" t="n"/>
      <c r="BY46" s="857" t="n"/>
      <c r="BZ46" s="227" t="n"/>
      <c r="CA46" s="857" t="n"/>
      <c r="CB46" s="227" t="n"/>
      <c r="CC46" s="857" t="n"/>
      <c r="CD46" s="227" t="n">
        <v>0</v>
      </c>
      <c r="CE46" s="857" t="n"/>
      <c r="CF46" s="227" t="n">
        <v>0</v>
      </c>
      <c r="CG46" s="857" t="n"/>
      <c r="CH46" s="838" t="n"/>
      <c r="CI46" s="838" t="n"/>
      <c r="CJ46" s="838" t="n"/>
      <c r="CK46" s="838" t="n"/>
      <c r="CL46" s="838" t="n"/>
      <c r="CM46" s="838" t="n"/>
      <c r="CN46" s="838" t="n"/>
      <c r="CO46" s="838" t="n"/>
      <c r="CP46" s="838" t="n"/>
      <c r="CQ46" s="838" t="n"/>
    </row>
    <row r="47">
      <c r="A47" s="516" t="inlineStr">
        <is>
          <t xml:space="preserve">Tilda </t>
        </is>
      </c>
      <c r="B47" s="505">
        <f>SUM(N47,AB47,AP47,BF47,BR47,CD47)</f>
        <v/>
      </c>
      <c r="C47" s="856" t="n"/>
      <c r="D47" s="505">
        <f>SUM(P47,AD47,AR47,BH47,BT47,CF47)</f>
        <v/>
      </c>
      <c r="E47" s="856" t="n"/>
      <c r="F47" s="506">
        <f>N47+AB47+AP47</f>
        <v/>
      </c>
      <c r="G47" s="856" t="n"/>
      <c r="H47" s="506">
        <f>P47+AD47+AR47</f>
        <v/>
      </c>
      <c r="I47" s="856" t="n"/>
      <c r="J47" s="506">
        <f>BF47+BR47+CD47</f>
        <v/>
      </c>
      <c r="K47" s="856" t="n"/>
      <c r="L47" s="506">
        <f>BH47+BT47+CF47</f>
        <v/>
      </c>
      <c r="M47" s="856" t="n"/>
      <c r="N47" s="515" t="n">
        <v>0</v>
      </c>
      <c r="O47" s="856" t="n"/>
      <c r="P47" s="515">
        <f>SUM(R47:AA47)</f>
        <v/>
      </c>
      <c r="Q47" s="856" t="n"/>
      <c r="R47" s="227" t="n"/>
      <c r="S47" s="857" t="n"/>
      <c r="T47" s="227" t="n"/>
      <c r="U47" s="857" t="n"/>
      <c r="V47" s="227" t="n"/>
      <c r="W47" s="857" t="n"/>
      <c r="X47" s="227" t="n"/>
      <c r="Y47" s="857" t="n"/>
      <c r="Z47" s="227" t="n"/>
      <c r="AA47" s="857" t="n"/>
      <c r="AB47" s="515" t="n">
        <v>0</v>
      </c>
      <c r="AC47" s="856" t="n"/>
      <c r="AD47" s="515" t="n">
        <v>0</v>
      </c>
      <c r="AE47" s="856" t="n"/>
      <c r="AF47" s="227" t="n"/>
      <c r="AG47" s="857" t="n"/>
      <c r="AH47" s="227" t="n"/>
      <c r="AI47" s="857" t="n"/>
      <c r="AJ47" s="227" t="n"/>
      <c r="AK47" s="857" t="n"/>
      <c r="AL47" s="227" t="n"/>
      <c r="AM47" s="857" t="n"/>
      <c r="AN47" s="227" t="n"/>
      <c r="AO47" s="857" t="n"/>
      <c r="AP47" s="515" t="n">
        <v>0</v>
      </c>
      <c r="AQ47" s="856" t="n"/>
      <c r="AR47" s="515" t="n">
        <v>0</v>
      </c>
      <c r="AS47" s="856" t="n"/>
      <c r="AT47" s="227" t="n"/>
      <c r="AU47" s="857" t="n"/>
      <c r="AV47" s="227" t="n"/>
      <c r="AW47" s="857" t="n"/>
      <c r="AX47" s="227" t="n"/>
      <c r="AY47" s="857" t="n"/>
      <c r="AZ47" s="227" t="n"/>
      <c r="BA47" s="857" t="n"/>
      <c r="BB47" s="227" t="n"/>
      <c r="BC47" s="857" t="n"/>
      <c r="BD47" s="227" t="n"/>
      <c r="BE47" s="857" t="n"/>
      <c r="BF47" s="515" t="n">
        <v>0</v>
      </c>
      <c r="BG47" s="856" t="n"/>
      <c r="BH47" s="515" t="n">
        <v>0</v>
      </c>
      <c r="BI47" s="856" t="n"/>
      <c r="BJ47" s="227" t="n"/>
      <c r="BK47" s="857" t="n"/>
      <c r="BL47" s="227" t="n"/>
      <c r="BM47" s="857" t="n"/>
      <c r="BN47" s="227" t="n"/>
      <c r="BO47" s="857" t="n"/>
      <c r="BP47" s="227" t="n"/>
      <c r="BQ47" s="857" t="n"/>
      <c r="BR47" s="515" t="n">
        <v>0</v>
      </c>
      <c r="BS47" s="856" t="n"/>
      <c r="BT47" s="515" t="n">
        <v>0</v>
      </c>
      <c r="BU47" s="856" t="n"/>
      <c r="BV47" s="227" t="n"/>
      <c r="BW47" s="857" t="n"/>
      <c r="BX47" s="227" t="n"/>
      <c r="BY47" s="857" t="n"/>
      <c r="BZ47" s="227" t="n"/>
      <c r="CA47" s="857" t="n"/>
      <c r="CB47" s="227" t="n"/>
      <c r="CC47" s="857" t="n"/>
      <c r="CD47" s="227" t="n">
        <v>0</v>
      </c>
      <c r="CE47" s="857" t="n"/>
      <c r="CF47" s="227" t="n">
        <v>0</v>
      </c>
      <c r="CG47" s="857" t="n"/>
      <c r="CH47" s="838" t="n"/>
      <c r="CI47" s="838" t="n"/>
      <c r="CJ47" s="838" t="n"/>
      <c r="CK47" s="838" t="n"/>
      <c r="CL47" s="838" t="n"/>
      <c r="CM47" s="838" t="n"/>
      <c r="CN47" s="838" t="n"/>
      <c r="CO47" s="838" t="n"/>
      <c r="CP47" s="838" t="n"/>
      <c r="CQ47" s="838" t="n"/>
    </row>
    <row r="48">
      <c r="A48" s="516" t="inlineStr">
        <is>
          <t>Вебинар</t>
        </is>
      </c>
      <c r="B48" s="505">
        <f>SUM(N48,AB48,AP48,BF48,BR48,CD48)</f>
        <v/>
      </c>
      <c r="C48" s="856" t="n"/>
      <c r="D48" s="505">
        <f>SUM(P48,AD48,AR48,BH48,BT48,CF48)</f>
        <v/>
      </c>
      <c r="E48" s="856" t="n"/>
      <c r="F48" s="506">
        <f>N48+AB48+AP48</f>
        <v/>
      </c>
      <c r="G48" s="856" t="n"/>
      <c r="H48" s="506">
        <f>P48+AD48+AR48</f>
        <v/>
      </c>
      <c r="I48" s="856" t="n"/>
      <c r="J48" s="506">
        <f>BF48+BR48+CD48</f>
        <v/>
      </c>
      <c r="K48" s="856" t="n"/>
      <c r="L48" s="506">
        <f>BH48+BT48+CF48</f>
        <v/>
      </c>
      <c r="M48" s="856" t="n"/>
      <c r="N48" s="515" t="n">
        <v>2300</v>
      </c>
      <c r="O48" s="856" t="n"/>
      <c r="P48" s="515">
        <f>SUM(R48:AA48)</f>
        <v/>
      </c>
      <c r="Q48" s="856" t="n"/>
      <c r="R48" s="227" t="n"/>
      <c r="S48" s="857" t="n"/>
      <c r="T48" s="227" t="n"/>
      <c r="U48" s="857" t="n"/>
      <c r="V48" s="227" t="n"/>
      <c r="W48" s="857" t="n"/>
      <c r="X48" s="227" t="n"/>
      <c r="Y48" s="857" t="n"/>
      <c r="Z48" s="227" t="n"/>
      <c r="AA48" s="857" t="n"/>
      <c r="AB48" s="226" t="n"/>
      <c r="AC48" s="857" t="n"/>
      <c r="AD48" s="227" t="n"/>
      <c r="AE48" s="857" t="n"/>
      <c r="AF48" s="509" t="n"/>
      <c r="AG48" s="509" t="n"/>
      <c r="AH48" s="509" t="n"/>
      <c r="AI48" s="509" t="n"/>
      <c r="AJ48" s="509" t="n"/>
      <c r="AK48" s="509" t="n"/>
      <c r="AL48" s="509" t="n"/>
      <c r="AM48" s="509" t="n"/>
      <c r="AN48" s="509" t="n"/>
      <c r="AO48" s="509" t="n"/>
      <c r="AP48" s="226" t="n"/>
      <c r="AQ48" s="226" t="n"/>
      <c r="AR48" s="227" t="n"/>
      <c r="AS48" s="227" t="n"/>
      <c r="AT48" s="509" t="n"/>
      <c r="AU48" s="509" t="n"/>
      <c r="AV48" s="509" t="n"/>
      <c r="AW48" s="509" t="n"/>
      <c r="AX48" s="509" t="n"/>
      <c r="AY48" s="509" t="n"/>
      <c r="AZ48" s="509" t="n"/>
      <c r="BA48" s="509" t="n"/>
      <c r="BB48" s="509" t="n"/>
      <c r="BC48" s="509" t="n"/>
      <c r="BD48" s="509" t="n"/>
      <c r="BE48" s="509" t="n"/>
      <c r="BF48" s="226" t="n"/>
      <c r="BG48" s="226" t="n"/>
      <c r="BH48" s="227" t="n"/>
      <c r="BI48" s="227" t="n"/>
      <c r="BJ48" s="509" t="n"/>
      <c r="BK48" s="509" t="n"/>
      <c r="BL48" s="509" t="n"/>
      <c r="BM48" s="509" t="n"/>
      <c r="BN48" s="509" t="n"/>
      <c r="BO48" s="509" t="n"/>
      <c r="BP48" s="509" t="n"/>
      <c r="BQ48" s="509" t="n"/>
      <c r="BR48" s="226" t="n"/>
      <c r="BS48" s="226" t="n"/>
      <c r="BT48" s="228" t="n"/>
      <c r="BU48" s="228" t="n"/>
      <c r="BV48" s="509" t="n"/>
      <c r="BW48" s="509" t="n"/>
      <c r="BX48" s="509" t="n"/>
      <c r="BY48" s="509" t="n"/>
      <c r="BZ48" s="509" t="n"/>
      <c r="CA48" s="509" t="n"/>
      <c r="CB48" s="509" t="n"/>
      <c r="CC48" s="842" t="n"/>
      <c r="CD48" s="226" t="n"/>
      <c r="CE48" s="226" t="n"/>
      <c r="CF48" s="227" t="n"/>
      <c r="CG48" s="227" t="n"/>
      <c r="CH48" s="838" t="n"/>
      <c r="CI48" s="838" t="n"/>
      <c r="CJ48" s="838" t="n"/>
      <c r="CK48" s="838" t="n"/>
      <c r="CL48" s="838" t="n"/>
      <c r="CM48" s="838" t="n"/>
      <c r="CN48" s="838" t="n"/>
      <c r="CO48" s="838" t="n"/>
      <c r="CP48" s="838" t="n"/>
      <c r="CQ48" s="838" t="n"/>
    </row>
    <row r="49">
      <c r="A49" s="516" t="inlineStr">
        <is>
          <t>Tadviser</t>
        </is>
      </c>
      <c r="B49" s="505">
        <f>SUM(N49,AB49,AP49,BF49,BR49,CD49)</f>
        <v/>
      </c>
      <c r="C49" s="856" t="n"/>
      <c r="D49" s="505">
        <f>SUM(P49,AD49,AR49,BH49,BT49,CF49)</f>
        <v/>
      </c>
      <c r="E49" s="856" t="n"/>
      <c r="F49" s="506">
        <f>N49+AB49+AP49</f>
        <v/>
      </c>
      <c r="G49" s="856" t="n"/>
      <c r="H49" s="506">
        <f>P49+AD49+AR49</f>
        <v/>
      </c>
      <c r="I49" s="856" t="n"/>
      <c r="J49" s="506">
        <f>BF49+BR49+CD49</f>
        <v/>
      </c>
      <c r="K49" s="856" t="n"/>
      <c r="L49" s="506">
        <f>BH49+BT49+CF49</f>
        <v/>
      </c>
      <c r="M49" s="856" t="n"/>
      <c r="N49" s="515" t="n">
        <v>0</v>
      </c>
      <c r="O49" s="856" t="n"/>
      <c r="P49" s="515">
        <f>SUM(R49:AA49)</f>
        <v/>
      </c>
      <c r="Q49" s="856" t="n"/>
      <c r="R49" s="227" t="n"/>
      <c r="S49" s="857" t="n"/>
      <c r="T49" s="227" t="n"/>
      <c r="U49" s="857" t="n"/>
      <c r="V49" s="227" t="n"/>
      <c r="W49" s="857" t="n"/>
      <c r="X49" s="445" t="n"/>
      <c r="Y49" s="861" t="n"/>
      <c r="Z49" s="227" t="n"/>
      <c r="AA49" s="857" t="n"/>
      <c r="AB49" s="515" t="n">
        <v>0</v>
      </c>
      <c r="AC49" s="856" t="n"/>
      <c r="AD49" s="515" t="n">
        <v>0</v>
      </c>
      <c r="AE49" s="856" t="n"/>
      <c r="AF49" s="544" t="n"/>
      <c r="AG49" s="544" t="n"/>
      <c r="AH49" s="544" t="n"/>
      <c r="AI49" s="544" t="n"/>
      <c r="AJ49" s="544" t="n"/>
      <c r="AK49" s="544" t="n"/>
      <c r="AL49" s="544" t="n"/>
      <c r="AM49" s="544" t="n"/>
      <c r="AN49" s="544" t="n"/>
      <c r="AO49" s="544" t="n"/>
      <c r="AP49" s="515" t="n">
        <v>0</v>
      </c>
      <c r="AQ49" s="856" t="n"/>
      <c r="AR49" s="515" t="n">
        <v>0</v>
      </c>
      <c r="AS49" s="856" t="n"/>
      <c r="AT49" s="544" t="n"/>
      <c r="AU49" s="544" t="n"/>
      <c r="AV49" s="544" t="n"/>
      <c r="AW49" s="544" t="n"/>
      <c r="AX49" s="544" t="n"/>
      <c r="AY49" s="544" t="n"/>
      <c r="AZ49" s="544" t="n"/>
      <c r="BA49" s="544" t="n"/>
      <c r="BB49" s="544" t="n"/>
      <c r="BC49" s="544" t="n"/>
      <c r="BD49" s="544" t="n"/>
      <c r="BE49" s="544" t="n"/>
      <c r="BF49" s="515" t="n">
        <v>0</v>
      </c>
      <c r="BG49" s="856" t="n"/>
      <c r="BH49" s="515" t="n">
        <v>0</v>
      </c>
      <c r="BI49" s="856" t="n"/>
      <c r="BJ49" s="544" t="n"/>
      <c r="BK49" s="544" t="n"/>
      <c r="BL49" s="544" t="n"/>
      <c r="BM49" s="544" t="n"/>
      <c r="BN49" s="544" t="n"/>
      <c r="BO49" s="544" t="n"/>
      <c r="BP49" s="544" t="n"/>
      <c r="BQ49" s="544" t="n"/>
      <c r="BR49" s="515" t="n">
        <v>0</v>
      </c>
      <c r="BS49" s="856" t="n"/>
      <c r="BT49" s="510" t="n">
        <v>0</v>
      </c>
      <c r="BU49" s="856" t="n"/>
      <c r="BV49" s="544" t="n"/>
      <c r="BW49" s="544" t="n"/>
      <c r="BX49" s="544" t="n"/>
      <c r="BY49" s="544" t="n"/>
      <c r="BZ49" s="544" t="n"/>
      <c r="CA49" s="544" t="n"/>
      <c r="CB49" s="544" t="n"/>
      <c r="CC49" s="843" t="n"/>
      <c r="CD49" s="446" t="n">
        <v>0</v>
      </c>
      <c r="CE49" s="861" t="n"/>
      <c r="CF49" s="227" t="n">
        <v>0</v>
      </c>
      <c r="CG49" s="857" t="n"/>
      <c r="CH49" s="844" t="n"/>
      <c r="CI49" s="844" t="n"/>
      <c r="CJ49" s="844" t="n"/>
      <c r="CK49" s="844" t="n"/>
      <c r="CL49" s="844" t="n"/>
      <c r="CM49" s="844" t="n"/>
      <c r="CN49" s="844" t="n"/>
      <c r="CO49" s="844" t="n"/>
      <c r="CP49" s="844" t="n"/>
      <c r="CQ49" s="844" t="n"/>
    </row>
    <row r="50" ht="27.75" customHeight="1" s="414">
      <c r="A50" s="519" t="n"/>
      <c r="B50" s="455" t="inlineStr">
        <is>
          <t>Квота</t>
        </is>
      </c>
      <c r="C50" s="856" t="n"/>
      <c r="D50" s="456" t="inlineStr">
        <is>
          <t>Факт</t>
        </is>
      </c>
      <c r="E50" s="856" t="n"/>
      <c r="F50" s="455" t="inlineStr">
        <is>
          <t>Квота</t>
        </is>
      </c>
      <c r="G50" s="856" t="n"/>
      <c r="H50" s="456" t="inlineStr">
        <is>
          <t>Факт</t>
        </is>
      </c>
      <c r="I50" s="856" t="n"/>
      <c r="J50" s="455" t="inlineStr">
        <is>
          <t>Квота</t>
        </is>
      </c>
      <c r="K50" s="856" t="n"/>
      <c r="L50" s="456" t="inlineStr">
        <is>
          <t>Факт</t>
        </is>
      </c>
      <c r="M50" s="856" t="n"/>
      <c r="N50" s="455" t="inlineStr">
        <is>
          <t>Квота</t>
        </is>
      </c>
      <c r="O50" s="856" t="n"/>
      <c r="P50" s="456" t="inlineStr">
        <is>
          <t>Факт</t>
        </is>
      </c>
      <c r="Q50" s="856" t="n"/>
      <c r="R50" s="457" t="inlineStr">
        <is>
          <t>30.06 - 06.07</t>
        </is>
      </c>
      <c r="S50" s="856" t="n"/>
      <c r="T50" s="457" t="inlineStr">
        <is>
          <t>07.07 - 13.07</t>
        </is>
      </c>
      <c r="U50" s="856" t="n"/>
      <c r="V50" s="457" t="inlineStr">
        <is>
          <t>14.07 - 20.07</t>
        </is>
      </c>
      <c r="W50" s="856" t="n"/>
      <c r="X50" s="457" t="inlineStr">
        <is>
          <t>21.07 - 27.07</t>
        </is>
      </c>
      <c r="Y50" s="856" t="n"/>
      <c r="Z50" s="457" t="inlineStr">
        <is>
          <t>28.07 - 03.08</t>
        </is>
      </c>
      <c r="AA50" s="856" t="n"/>
      <c r="AB50" s="455" t="inlineStr">
        <is>
          <t>Квота</t>
        </is>
      </c>
      <c r="AC50" s="856" t="n"/>
      <c r="AD50" s="456" t="inlineStr">
        <is>
          <t>Факт</t>
        </is>
      </c>
      <c r="AE50" s="856" t="n"/>
      <c r="AF50" s="457" t="inlineStr">
        <is>
          <t>01.08 - 04.08</t>
        </is>
      </c>
      <c r="AG50" s="856" t="n"/>
      <c r="AH50" s="457" t="inlineStr">
        <is>
          <t>05.08 - 11.08</t>
        </is>
      </c>
      <c r="AI50" s="856" t="n"/>
      <c r="AJ50" s="457" t="inlineStr">
        <is>
          <t>12.08 - 18.08</t>
        </is>
      </c>
      <c r="AK50" s="856" t="n"/>
      <c r="AL50" s="457" t="inlineStr">
        <is>
          <t>19.08 - 25.08</t>
        </is>
      </c>
      <c r="AM50" s="856" t="n"/>
      <c r="AN50" s="457" t="inlineStr">
        <is>
          <t>26.08 - 31.08</t>
        </is>
      </c>
      <c r="AO50" s="856" t="n"/>
      <c r="AP50" s="455" t="inlineStr">
        <is>
          <t>Квота</t>
        </is>
      </c>
      <c r="AQ50" s="856" t="n"/>
      <c r="AR50" s="456" t="inlineStr">
        <is>
          <t>Факт</t>
        </is>
      </c>
      <c r="AS50" s="856" t="n"/>
      <c r="AT50" s="459" t="n">
        <v>45901</v>
      </c>
      <c r="AU50" s="856" t="n"/>
      <c r="AV50" s="457" t="inlineStr">
        <is>
          <t>02.09 - 08.09</t>
        </is>
      </c>
      <c r="AW50" s="856" t="n"/>
      <c r="AX50" s="457" t="inlineStr">
        <is>
          <t>09.09 - 15.09</t>
        </is>
      </c>
      <c r="AY50" s="856" t="n"/>
      <c r="AZ50" s="457" t="inlineStr">
        <is>
          <t>16.09 - 22.09</t>
        </is>
      </c>
      <c r="BA50" s="856" t="n"/>
      <c r="BB50" s="457" t="inlineStr">
        <is>
          <t>23.09 - 29.09</t>
        </is>
      </c>
      <c r="BC50" s="856" t="n"/>
      <c r="BD50" s="459" t="n">
        <v>45930</v>
      </c>
      <c r="BE50" s="856" t="n"/>
      <c r="BF50" s="455" t="inlineStr">
        <is>
          <t>Квота</t>
        </is>
      </c>
      <c r="BG50" s="856" t="n"/>
      <c r="BH50" s="456" t="inlineStr">
        <is>
          <t>Факт</t>
        </is>
      </c>
      <c r="BI50" s="856" t="n"/>
      <c r="BJ50" s="457" t="inlineStr">
        <is>
          <t>01.10 - 06.10</t>
        </is>
      </c>
      <c r="BK50" s="856" t="n"/>
      <c r="BL50" s="457" t="inlineStr">
        <is>
          <t>07.10 - 13.10</t>
        </is>
      </c>
      <c r="BM50" s="856" t="n"/>
      <c r="BN50" s="457" t="inlineStr">
        <is>
          <t>14.10 - 20.10</t>
        </is>
      </c>
      <c r="BO50" s="856" t="n"/>
      <c r="BP50" s="457" t="inlineStr">
        <is>
          <t>21.10 - 27.10</t>
        </is>
      </c>
      <c r="BQ50" s="856" t="n"/>
      <c r="BR50" s="455" t="inlineStr">
        <is>
          <t>Квота</t>
        </is>
      </c>
      <c r="BS50" s="856" t="n"/>
      <c r="BT50" s="456" t="inlineStr">
        <is>
          <t>Факт</t>
        </is>
      </c>
      <c r="BU50" s="856" t="n"/>
      <c r="BV50" s="457" t="inlineStr">
        <is>
          <t>01.11 - 03.11</t>
        </is>
      </c>
      <c r="BW50" s="856" t="n"/>
      <c r="BX50" s="457" t="inlineStr">
        <is>
          <t>04.11 - 10.11</t>
        </is>
      </c>
      <c r="BY50" s="856" t="n"/>
      <c r="BZ50" s="457" t="inlineStr">
        <is>
          <t>11.11 - 17.11</t>
        </is>
      </c>
      <c r="CA50" s="856" t="n"/>
      <c r="CB50" s="457" t="inlineStr">
        <is>
          <t>18.11 - 24.11</t>
        </is>
      </c>
      <c r="CC50" s="856" t="n"/>
      <c r="CD50" s="51" t="inlineStr">
        <is>
          <t>Квота</t>
        </is>
      </c>
      <c r="CE50" s="859" t="n"/>
      <c r="CF50" s="418" t="inlineStr">
        <is>
          <t>Факт</t>
        </is>
      </c>
      <c r="CG50" s="857" t="n"/>
      <c r="CH50" s="838" t="n"/>
      <c r="CI50" s="838" t="n"/>
      <c r="CJ50" s="838" t="n"/>
      <c r="CK50" s="838" t="n"/>
      <c r="CL50" s="838" t="n"/>
      <c r="CM50" s="838" t="n"/>
      <c r="CN50" s="838" t="n"/>
      <c r="CO50" s="838" t="n"/>
      <c r="CP50" s="838" t="n"/>
      <c r="CQ50" s="838" t="n"/>
    </row>
    <row r="51" ht="22.5" customHeight="1" s="414">
      <c r="A51" s="520" t="inlineStr">
        <is>
          <t>Всего на ФОТ:</t>
        </is>
      </c>
      <c r="B51" s="505">
        <f>SUM(B52:C53)</f>
        <v/>
      </c>
      <c r="C51" s="856" t="n"/>
      <c r="D51" s="505">
        <f>D53+D52</f>
        <v/>
      </c>
      <c r="E51" s="856" t="n"/>
      <c r="F51" s="505">
        <f>F53+F52</f>
        <v/>
      </c>
      <c r="G51" s="856" t="n"/>
      <c r="H51" s="505">
        <f>H53+H52</f>
        <v/>
      </c>
      <c r="I51" s="856" t="n"/>
      <c r="J51" s="505">
        <f>J53+J52</f>
        <v/>
      </c>
      <c r="K51" s="856" t="n"/>
      <c r="L51" s="505">
        <f>L53+L52</f>
        <v/>
      </c>
      <c r="M51" s="856" t="n"/>
      <c r="N51" s="521">
        <f>N53+N52</f>
        <v/>
      </c>
      <c r="O51" s="856" t="n"/>
      <c r="P51" s="521">
        <f>P53+P52</f>
        <v/>
      </c>
      <c r="Q51" s="856" t="n"/>
      <c r="R51" s="521">
        <f>R53+R52</f>
        <v/>
      </c>
      <c r="S51" s="856" t="n"/>
      <c r="T51" s="521">
        <f>T53+T52</f>
        <v/>
      </c>
      <c r="U51" s="856" t="n"/>
      <c r="V51" s="521">
        <f>V53+V52</f>
        <v/>
      </c>
      <c r="W51" s="856" t="n"/>
      <c r="X51" s="521">
        <f>X53+X52</f>
        <v/>
      </c>
      <c r="Y51" s="856" t="n"/>
      <c r="Z51" s="521">
        <f>Z53+Z52</f>
        <v/>
      </c>
      <c r="AA51" s="856" t="n"/>
      <c r="AB51" s="521">
        <f>AB53+AB52</f>
        <v/>
      </c>
      <c r="AC51" s="856" t="n"/>
      <c r="AD51" s="521">
        <f>AD53+AD52</f>
        <v/>
      </c>
      <c r="AE51" s="856" t="n"/>
      <c r="AF51" s="521">
        <f>AF53+AF52</f>
        <v/>
      </c>
      <c r="AG51" s="856" t="n"/>
      <c r="AH51" s="521">
        <f>AH53+AH52</f>
        <v/>
      </c>
      <c r="AI51" s="856" t="n"/>
      <c r="AJ51" s="521">
        <f>AJ53+AJ52</f>
        <v/>
      </c>
      <c r="AK51" s="856" t="n"/>
      <c r="AL51" s="521">
        <f>AL53+AL52</f>
        <v/>
      </c>
      <c r="AM51" s="856" t="n"/>
      <c r="AN51" s="521">
        <f>AN53+AN52</f>
        <v/>
      </c>
      <c r="AO51" s="856" t="n"/>
      <c r="AP51" s="521">
        <f>AP53+AP52</f>
        <v/>
      </c>
      <c r="AQ51" s="856" t="n"/>
      <c r="AR51" s="521">
        <f>AR53+AR52</f>
        <v/>
      </c>
      <c r="AS51" s="856" t="n"/>
      <c r="AT51" s="521">
        <f>AT53+AT52</f>
        <v/>
      </c>
      <c r="AU51" s="856" t="n"/>
      <c r="AV51" s="521">
        <f>AV53+AV52</f>
        <v/>
      </c>
      <c r="AW51" s="856" t="n"/>
      <c r="AX51" s="521">
        <f>AX53+AX52</f>
        <v/>
      </c>
      <c r="AY51" s="856" t="n"/>
      <c r="AZ51" s="521">
        <f>AZ53+AZ52</f>
        <v/>
      </c>
      <c r="BA51" s="856" t="n"/>
      <c r="BB51" s="521">
        <f>BB53+BB52</f>
        <v/>
      </c>
      <c r="BC51" s="856" t="n"/>
      <c r="BD51" s="521">
        <f>BD53+BD52</f>
        <v/>
      </c>
      <c r="BE51" s="856" t="n"/>
      <c r="BF51" s="521">
        <f>BF53+BF52</f>
        <v/>
      </c>
      <c r="BG51" s="856" t="n"/>
      <c r="BH51" s="521">
        <f>BH53+BH52</f>
        <v/>
      </c>
      <c r="BI51" s="856" t="n"/>
      <c r="BJ51" s="521">
        <f>BJ53+BJ52</f>
        <v/>
      </c>
      <c r="BK51" s="856" t="n"/>
      <c r="BL51" s="521">
        <f>BL53+BL52</f>
        <v/>
      </c>
      <c r="BM51" s="856" t="n"/>
      <c r="BN51" s="521">
        <f>BN53+BN52</f>
        <v/>
      </c>
      <c r="BO51" s="856" t="n"/>
      <c r="BP51" s="521">
        <f>BP53+BP52</f>
        <v/>
      </c>
      <c r="BQ51" s="856" t="n"/>
      <c r="BR51" s="521">
        <f>BR53+BR52</f>
        <v/>
      </c>
      <c r="BS51" s="856" t="n"/>
      <c r="BT51" s="521">
        <f>BT53+BT52</f>
        <v/>
      </c>
      <c r="BU51" s="856" t="n"/>
      <c r="BV51" s="521">
        <f>BV53+BV52</f>
        <v/>
      </c>
      <c r="BW51" s="856" t="n"/>
      <c r="BX51" s="521">
        <f>BX53+BX52</f>
        <v/>
      </c>
      <c r="BY51" s="856" t="n"/>
      <c r="BZ51" s="521">
        <f>BZ53+BZ52</f>
        <v/>
      </c>
      <c r="CA51" s="856" t="n"/>
      <c r="CB51" s="521">
        <f>CB53+CB52</f>
        <v/>
      </c>
      <c r="CC51" s="856" t="n"/>
      <c r="CD51" s="438">
        <f>CD53+CD52</f>
        <v/>
      </c>
      <c r="CE51" s="857" t="n"/>
      <c r="CF51" s="438">
        <f>CF53+CF52</f>
        <v/>
      </c>
      <c r="CG51" s="857" t="n"/>
      <c r="CH51" s="838" t="n"/>
      <c r="CI51" s="859" t="n"/>
      <c r="CJ51" s="838" t="n"/>
      <c r="CK51" s="838" t="n"/>
      <c r="CL51" s="838" t="n"/>
      <c r="CM51" s="838" t="n"/>
      <c r="CN51" s="838" t="n"/>
      <c r="CO51" s="838" t="n"/>
      <c r="CP51" s="838" t="n"/>
      <c r="CQ51" s="838" t="n"/>
    </row>
    <row r="52" ht="22.5" customHeight="1" s="414">
      <c r="A52" s="504" t="inlineStr">
        <is>
          <t>Фикс</t>
        </is>
      </c>
      <c r="B52" s="505">
        <f>SUM(N52,AB52,AP52,BF52,BR52,CD52)</f>
        <v/>
      </c>
      <c r="C52" s="856" t="n"/>
      <c r="D52" s="505">
        <f>SUM(P52,AD52,AR52,BH52,BT52,CF52)</f>
        <v/>
      </c>
      <c r="E52" s="856" t="n"/>
      <c r="F52" s="505">
        <f>N52+AB52+AP52</f>
        <v/>
      </c>
      <c r="G52" s="856" t="n"/>
      <c r="H52" s="437" t="n"/>
      <c r="I52" s="857" t="n"/>
      <c r="J52" s="505">
        <f>BF52+BR52+CD52</f>
        <v/>
      </c>
      <c r="K52" s="856" t="n"/>
      <c r="L52" s="437" t="n"/>
      <c r="M52" s="857" t="n"/>
      <c r="N52" s="515" t="n">
        <v>520000</v>
      </c>
      <c r="O52" s="856" t="n"/>
      <c r="P52" s="515" t="n">
        <v>520000</v>
      </c>
      <c r="Q52" s="856" t="n"/>
      <c r="R52" s="227" t="n"/>
      <c r="S52" s="857" t="n"/>
      <c r="T52" s="227" t="n"/>
      <c r="U52" s="857" t="n"/>
      <c r="V52" s="227" t="n"/>
      <c r="W52" s="857" t="n"/>
      <c r="X52" s="227" t="n"/>
      <c r="Y52" s="857" t="n"/>
      <c r="Z52" s="227" t="n"/>
      <c r="AA52" s="857" t="n"/>
      <c r="AB52" s="515" t="n">
        <v>520000</v>
      </c>
      <c r="AC52" s="856" t="n"/>
      <c r="AD52" s="227" t="n"/>
      <c r="AE52" s="857" t="n"/>
      <c r="AF52" s="227" t="n"/>
      <c r="AG52" s="857" t="n"/>
      <c r="AH52" s="227" t="n"/>
      <c r="AI52" s="857" t="n"/>
      <c r="AJ52" s="227" t="n"/>
      <c r="AK52" s="857" t="n"/>
      <c r="AL52" s="227" t="n"/>
      <c r="AM52" s="857" t="n"/>
      <c r="AN52" s="227" t="n"/>
      <c r="AO52" s="857" t="n"/>
      <c r="AP52" s="515" t="n">
        <v>520000</v>
      </c>
      <c r="AQ52" s="856" t="n"/>
      <c r="AR52" s="227" t="n"/>
      <c r="AS52" s="857" t="n"/>
      <c r="AT52" s="227" t="n"/>
      <c r="AU52" s="857" t="n"/>
      <c r="AV52" s="227" t="n"/>
      <c r="AW52" s="857" t="n"/>
      <c r="AX52" s="227" t="n"/>
      <c r="AY52" s="857" t="n"/>
      <c r="AZ52" s="227" t="n"/>
      <c r="BA52" s="857" t="n"/>
      <c r="BB52" s="227" t="n"/>
      <c r="BC52" s="857" t="n"/>
      <c r="BD52" s="227" t="n"/>
      <c r="BE52" s="857" t="n"/>
      <c r="BF52" s="515" t="n">
        <v>520000</v>
      </c>
      <c r="BG52" s="856" t="n"/>
      <c r="BH52" s="227" t="n"/>
      <c r="BI52" s="857" t="n"/>
      <c r="BJ52" s="227" t="n"/>
      <c r="BK52" s="857" t="n"/>
      <c r="BL52" s="227" t="n"/>
      <c r="BM52" s="857" t="n"/>
      <c r="BN52" s="227" t="n"/>
      <c r="BO52" s="857" t="n"/>
      <c r="BP52" s="227" t="n"/>
      <c r="BQ52" s="857" t="n"/>
      <c r="BR52" s="515" t="n">
        <v>520000</v>
      </c>
      <c r="BS52" s="856" t="n"/>
      <c r="BT52" s="227" t="n"/>
      <c r="BU52" s="857" t="n"/>
      <c r="BV52" s="227" t="n"/>
      <c r="BW52" s="857" t="n"/>
      <c r="BX52" s="227" t="n"/>
      <c r="BY52" s="857" t="n"/>
      <c r="BZ52" s="227" t="n"/>
      <c r="CA52" s="857" t="n"/>
      <c r="CB52" s="227" t="n"/>
      <c r="CC52" s="857" t="n"/>
      <c r="CD52" s="227" t="n">
        <v>520000</v>
      </c>
      <c r="CE52" s="857" t="n"/>
      <c r="CF52" s="227" t="n"/>
      <c r="CG52" s="857" t="n"/>
      <c r="CH52" s="834" t="n"/>
      <c r="CI52" s="859" t="n"/>
      <c r="CJ52" s="834" t="n"/>
      <c r="CK52" s="834" t="n"/>
      <c r="CL52" s="834" t="n"/>
      <c r="CM52" s="834" t="n"/>
      <c r="CN52" s="834" t="n"/>
      <c r="CO52" s="834" t="n"/>
      <c r="CP52" s="834" t="n"/>
      <c r="CQ52" s="834" t="n"/>
    </row>
    <row r="53" ht="22.5" customHeight="1" s="414">
      <c r="A53" s="504" t="inlineStr">
        <is>
          <t>KPI</t>
        </is>
      </c>
      <c r="B53" s="505">
        <f>SUM(N53,AB53,AP53,BF53,BR53,CD53)</f>
        <v/>
      </c>
      <c r="C53" s="856" t="n"/>
      <c r="D53" s="505">
        <f>SUM(P53,AD53,AR53,BH53,BT53,CF53)</f>
        <v/>
      </c>
      <c r="E53" s="856" t="n"/>
      <c r="F53" s="505">
        <f>N53+AB53+AP53</f>
        <v/>
      </c>
      <c r="G53" s="856" t="n"/>
      <c r="H53" s="505">
        <f>P53+AD53+AR53</f>
        <v/>
      </c>
      <c r="I53" s="856" t="n"/>
      <c r="J53" s="505">
        <f>BF53+BR53+CD53</f>
        <v/>
      </c>
      <c r="K53" s="856" t="n"/>
      <c r="L53" s="505">
        <f>BH53+BT53+CF53</f>
        <v/>
      </c>
      <c r="M53" s="856" t="n"/>
      <c r="N53" s="515" t="n">
        <v>0</v>
      </c>
      <c r="O53" s="856" t="n"/>
      <c r="P53" s="515" t="n">
        <v>0</v>
      </c>
      <c r="Q53" s="856" t="n"/>
      <c r="R53" s="515" t="n">
        <v>0</v>
      </c>
      <c r="S53" s="856" t="n"/>
      <c r="T53" s="515" t="n">
        <v>0</v>
      </c>
      <c r="U53" s="856" t="n"/>
      <c r="V53" s="515" t="n">
        <v>0</v>
      </c>
      <c r="W53" s="856" t="n"/>
      <c r="X53" s="515" t="n">
        <v>0</v>
      </c>
      <c r="Y53" s="856" t="n"/>
      <c r="Z53" s="515" t="n">
        <v>0</v>
      </c>
      <c r="AA53" s="856" t="n"/>
      <c r="AB53" s="515" t="n">
        <v>0</v>
      </c>
      <c r="AC53" s="856" t="n"/>
      <c r="AD53" s="515" t="n">
        <v>0</v>
      </c>
      <c r="AE53" s="856" t="n"/>
      <c r="AF53" s="515" t="n">
        <v>0</v>
      </c>
      <c r="AG53" s="856" t="n"/>
      <c r="AH53" s="515" t="n">
        <v>0</v>
      </c>
      <c r="AI53" s="856" t="n"/>
      <c r="AJ53" s="515" t="n">
        <v>0</v>
      </c>
      <c r="AK53" s="856" t="n"/>
      <c r="AL53" s="515" t="n">
        <v>0</v>
      </c>
      <c r="AM53" s="856" t="n"/>
      <c r="AN53" s="515" t="n">
        <v>0</v>
      </c>
      <c r="AO53" s="856" t="n"/>
      <c r="AP53" s="515" t="n">
        <v>0</v>
      </c>
      <c r="AQ53" s="856" t="n"/>
      <c r="AR53" s="515" t="n">
        <v>0</v>
      </c>
      <c r="AS53" s="856" t="n"/>
      <c r="AT53" s="515" t="n">
        <v>0</v>
      </c>
      <c r="AU53" s="856" t="n"/>
      <c r="AV53" s="515" t="n">
        <v>0</v>
      </c>
      <c r="AW53" s="856" t="n"/>
      <c r="AX53" s="515" t="n">
        <v>0</v>
      </c>
      <c r="AY53" s="856" t="n"/>
      <c r="AZ53" s="515" t="n">
        <v>0</v>
      </c>
      <c r="BA53" s="856" t="n"/>
      <c r="BB53" s="515" t="n">
        <v>0</v>
      </c>
      <c r="BC53" s="856" t="n"/>
      <c r="BD53" s="515" t="n">
        <v>0</v>
      </c>
      <c r="BE53" s="856" t="n"/>
      <c r="BF53" s="515" t="n">
        <v>0</v>
      </c>
      <c r="BG53" s="856" t="n"/>
      <c r="BH53" s="515" t="n">
        <v>0</v>
      </c>
      <c r="BI53" s="856" t="n"/>
      <c r="BJ53" s="226" t="n"/>
      <c r="BK53" s="857" t="n"/>
      <c r="BL53" s="226" t="n"/>
      <c r="BM53" s="857" t="n"/>
      <c r="BN53" s="226" t="n"/>
      <c r="BO53" s="857" t="n"/>
      <c r="BP53" s="226" t="n"/>
      <c r="BQ53" s="857" t="n"/>
      <c r="BR53" s="515" t="n">
        <v>0</v>
      </c>
      <c r="BS53" s="856" t="n"/>
      <c r="BT53" s="515" t="n">
        <v>0</v>
      </c>
      <c r="BU53" s="856" t="n"/>
      <c r="BV53" s="226" t="n"/>
      <c r="BW53" s="857" t="n"/>
      <c r="BX53" s="226" t="n"/>
      <c r="BY53" s="857" t="n"/>
      <c r="BZ53" s="226" t="n"/>
      <c r="CA53" s="857" t="n"/>
      <c r="CB53" s="226" t="n"/>
      <c r="CC53" s="857" t="n"/>
      <c r="CD53" s="226" t="n">
        <v>0</v>
      </c>
      <c r="CE53" s="857" t="n"/>
      <c r="CF53" s="226" t="n">
        <v>0</v>
      </c>
      <c r="CG53" s="857" t="n"/>
      <c r="CH53" s="834" t="n"/>
      <c r="CI53" s="859" t="n"/>
      <c r="CJ53" s="834" t="n"/>
      <c r="CK53" s="834" t="n"/>
      <c r="CL53" s="834" t="n"/>
      <c r="CM53" s="834" t="n"/>
      <c r="CN53" s="834" t="n"/>
      <c r="CO53" s="834" t="n"/>
      <c r="CP53" s="834" t="n"/>
      <c r="CQ53" s="834" t="n"/>
    </row>
    <row r="54">
      <c r="A54" s="519" t="n"/>
      <c r="B54" s="438" t="n"/>
      <c r="C54" s="857" t="n"/>
      <c r="D54" s="438" t="n"/>
      <c r="E54" s="857" t="n"/>
      <c r="F54" s="438" t="n"/>
      <c r="G54" s="857" t="n"/>
      <c r="H54" s="438" t="n"/>
      <c r="I54" s="857" t="n"/>
      <c r="J54" s="438" t="n"/>
      <c r="K54" s="857" t="n"/>
      <c r="L54" s="438" t="n"/>
      <c r="M54" s="857" t="n"/>
      <c r="N54" s="438" t="n"/>
      <c r="O54" s="857" t="n"/>
      <c r="P54" s="438" t="n"/>
      <c r="Q54" s="857" t="n"/>
      <c r="R54" s="438" t="n"/>
      <c r="S54" s="857" t="n"/>
      <c r="T54" s="438" t="n"/>
      <c r="U54" s="857" t="n"/>
      <c r="V54" s="438" t="n"/>
      <c r="W54" s="857" t="n"/>
      <c r="X54" s="438" t="n"/>
      <c r="Y54" s="857" t="n"/>
      <c r="Z54" s="438" t="n"/>
      <c r="AA54" s="857" t="n"/>
      <c r="AB54" s="438" t="n"/>
      <c r="AC54" s="857" t="n"/>
      <c r="AD54" s="438" t="n"/>
      <c r="AE54" s="857" t="n"/>
      <c r="AF54" s="438" t="n"/>
      <c r="AG54" s="857" t="n"/>
      <c r="AH54" s="438" t="n"/>
      <c r="AI54" s="857" t="n"/>
      <c r="AJ54" s="438" t="n"/>
      <c r="AK54" s="857" t="n"/>
      <c r="AL54" s="438" t="n"/>
      <c r="AM54" s="857" t="n"/>
      <c r="AN54" s="438" t="n"/>
      <c r="AO54" s="857" t="n"/>
      <c r="AP54" s="438" t="n"/>
      <c r="AQ54" s="857" t="n"/>
      <c r="AR54" s="438" t="n"/>
      <c r="AS54" s="857" t="n"/>
      <c r="AT54" s="438" t="n"/>
      <c r="AU54" s="857" t="n"/>
      <c r="AV54" s="438" t="n"/>
      <c r="AW54" s="857" t="n"/>
      <c r="AX54" s="438" t="n"/>
      <c r="AY54" s="857" t="n"/>
      <c r="AZ54" s="438" t="n"/>
      <c r="BA54" s="857" t="n"/>
      <c r="BB54" s="438" t="n"/>
      <c r="BC54" s="857" t="n"/>
      <c r="BD54" s="438" t="n"/>
      <c r="BE54" s="857" t="n"/>
      <c r="BF54" s="438" t="n"/>
      <c r="BG54" s="857" t="n"/>
      <c r="BH54" s="438" t="n"/>
      <c r="BI54" s="857" t="n"/>
      <c r="BJ54" s="438" t="n"/>
      <c r="BK54" s="857" t="n"/>
      <c r="BL54" s="438" t="n"/>
      <c r="BM54" s="857" t="n"/>
      <c r="BN54" s="438" t="n"/>
      <c r="BO54" s="857" t="n"/>
      <c r="BP54" s="438" t="n"/>
      <c r="BQ54" s="857" t="n"/>
      <c r="BR54" s="438" t="n"/>
      <c r="BS54" s="857" t="n"/>
      <c r="BT54" s="438" t="n"/>
      <c r="BU54" s="857" t="n"/>
      <c r="BV54" s="438" t="n"/>
      <c r="BW54" s="857" t="n"/>
      <c r="BX54" s="438" t="n"/>
      <c r="BY54" s="857" t="n"/>
      <c r="BZ54" s="438" t="n"/>
      <c r="CA54" s="857" t="n"/>
      <c r="CB54" s="438" t="n"/>
      <c r="CC54" s="857" t="n"/>
      <c r="CD54" s="438" t="n"/>
      <c r="CE54" s="857" t="n"/>
      <c r="CF54" s="438" t="n"/>
      <c r="CG54" s="857" t="n"/>
      <c r="CH54" s="839" t="n"/>
      <c r="CI54" s="839" t="n"/>
      <c r="CJ54" s="839" t="n"/>
      <c r="CK54" s="839" t="n"/>
      <c r="CL54" s="839" t="n"/>
      <c r="CM54" s="839" t="n"/>
      <c r="CN54" s="839" t="n"/>
      <c r="CO54" s="839" t="n"/>
      <c r="CP54" s="839" t="n"/>
      <c r="CQ54" s="839" t="n"/>
    </row>
    <row r="55" ht="24" customHeight="1" s="414">
      <c r="A55" s="522" t="inlineStr">
        <is>
          <t>Расходы на персонал:</t>
        </is>
      </c>
      <c r="B55" s="505">
        <f>SUM(B56:C56)</f>
        <v/>
      </c>
      <c r="C55" s="856" t="n"/>
      <c r="D55" s="505">
        <f>SUM(D56:E56)</f>
        <v/>
      </c>
      <c r="E55" s="856" t="n"/>
      <c r="F55" s="506">
        <f>N55+AB55+AP55</f>
        <v/>
      </c>
      <c r="G55" s="856" t="n"/>
      <c r="H55" s="506">
        <f>P55+AD55+AR55</f>
        <v/>
      </c>
      <c r="I55" s="856" t="n"/>
      <c r="J55" s="506">
        <f>BF55+BR55+CD55</f>
        <v/>
      </c>
      <c r="K55" s="856" t="n"/>
      <c r="L55" s="506">
        <f>BH55+BT55+CF55</f>
        <v/>
      </c>
      <c r="M55" s="856" t="n"/>
      <c r="N55" s="515">
        <f>SUM(N56:O56)</f>
        <v/>
      </c>
      <c r="O55" s="856" t="n"/>
      <c r="P55" s="515">
        <f>SUM(P56:Q56)</f>
        <v/>
      </c>
      <c r="Q55" s="856" t="n"/>
      <c r="R55" s="515">
        <f>SUM(R56:S56)</f>
        <v/>
      </c>
      <c r="S55" s="856" t="n"/>
      <c r="T55" s="515">
        <f>SUM(T56:U56)</f>
        <v/>
      </c>
      <c r="U55" s="856" t="n"/>
      <c r="V55" s="515">
        <f>SUM(V56:W56)</f>
        <v/>
      </c>
      <c r="W55" s="856" t="n"/>
      <c r="X55" s="515">
        <f>SUM(X56:Y56)</f>
        <v/>
      </c>
      <c r="Y55" s="856" t="n"/>
      <c r="Z55" s="515">
        <f>SUM(Z56:AA56)</f>
        <v/>
      </c>
      <c r="AA55" s="856" t="n"/>
      <c r="AB55" s="515">
        <f>SUM(AB56:AC56)</f>
        <v/>
      </c>
      <c r="AC55" s="856" t="n"/>
      <c r="AD55" s="515">
        <f>SUM(AD56:AE56)</f>
        <v/>
      </c>
      <c r="AE55" s="856" t="n"/>
      <c r="AF55" s="515">
        <f>SUM(AF56:AG56)</f>
        <v/>
      </c>
      <c r="AG55" s="856" t="n"/>
      <c r="AH55" s="515">
        <f>SUM(AH56:AI56)</f>
        <v/>
      </c>
      <c r="AI55" s="856" t="n"/>
      <c r="AJ55" s="515">
        <f>SUM(AJ56:AK56)</f>
        <v/>
      </c>
      <c r="AK55" s="856" t="n"/>
      <c r="AL55" s="515">
        <f>SUM(AL56:AM56)</f>
        <v/>
      </c>
      <c r="AM55" s="856" t="n"/>
      <c r="AN55" s="515">
        <f>SUM(AN56:AO56)</f>
        <v/>
      </c>
      <c r="AO55" s="856" t="n"/>
      <c r="AP55" s="515">
        <f>SUM(AP56:AQ56)</f>
        <v/>
      </c>
      <c r="AQ55" s="856" t="n"/>
      <c r="AR55" s="515">
        <f>SUM(AR56:AS56)</f>
        <v/>
      </c>
      <c r="AS55" s="856" t="n"/>
      <c r="AT55" s="515">
        <f>SUM(AT56:AU56)</f>
        <v/>
      </c>
      <c r="AU55" s="856" t="n"/>
      <c r="AV55" s="515">
        <f>SUM(AV56:AW56)</f>
        <v/>
      </c>
      <c r="AW55" s="856" t="n"/>
      <c r="AX55" s="515">
        <f>SUM(AX56:AY56)</f>
        <v/>
      </c>
      <c r="AY55" s="856" t="n"/>
      <c r="AZ55" s="515">
        <f>SUM(AZ56:BA56)</f>
        <v/>
      </c>
      <c r="BA55" s="856" t="n"/>
      <c r="BB55" s="515">
        <f>SUM(BB56:BC56)</f>
        <v/>
      </c>
      <c r="BC55" s="856" t="n"/>
      <c r="BD55" s="515">
        <f>SUM(BD56:BE56)</f>
        <v/>
      </c>
      <c r="BE55" s="856" t="n"/>
      <c r="BF55" s="515">
        <f>SUM(BF56:BG56)</f>
        <v/>
      </c>
      <c r="BG55" s="856" t="n"/>
      <c r="BH55" s="515">
        <f>SUM(BH56:BI56)</f>
        <v/>
      </c>
      <c r="BI55" s="856" t="n"/>
      <c r="BJ55" s="515">
        <f>SUM(BJ56:BK56)</f>
        <v/>
      </c>
      <c r="BK55" s="856" t="n"/>
      <c r="BL55" s="515">
        <f>SUM(BL56:BM56)</f>
        <v/>
      </c>
      <c r="BM55" s="856" t="n"/>
      <c r="BN55" s="515">
        <f>SUM(BN56:BO56)</f>
        <v/>
      </c>
      <c r="BO55" s="856" t="n"/>
      <c r="BP55" s="515">
        <f>SUM(BP56:BQ56)</f>
        <v/>
      </c>
      <c r="BQ55" s="856" t="n"/>
      <c r="BR55" s="515">
        <f>SUM(BR56:BS56)</f>
        <v/>
      </c>
      <c r="BS55" s="856" t="n"/>
      <c r="BT55" s="515">
        <f>SUM(BT56:BU56)</f>
        <v/>
      </c>
      <c r="BU55" s="856" t="n"/>
      <c r="BV55" s="515">
        <f>SUM(BV56:BW56)</f>
        <v/>
      </c>
      <c r="BW55" s="856" t="n"/>
      <c r="BX55" s="515">
        <f>SUM(BX56:BY56)</f>
        <v/>
      </c>
      <c r="BY55" s="856" t="n"/>
      <c r="BZ55" s="515">
        <f>SUM(BZ56:CA56)</f>
        <v/>
      </c>
      <c r="CA55" s="856" t="n"/>
      <c r="CB55" s="515">
        <f>SUM(CB56:CC56)</f>
        <v/>
      </c>
      <c r="CC55" s="856" t="n"/>
      <c r="CD55" s="227">
        <f>SUM(CD56:CE56)</f>
        <v/>
      </c>
      <c r="CE55" s="857" t="n"/>
      <c r="CF55" s="227">
        <f>SUM(CF56:CG56)</f>
        <v/>
      </c>
      <c r="CG55" s="857" t="n"/>
      <c r="CH55" s="453" t="n"/>
      <c r="CI55" s="453" t="n"/>
      <c r="CJ55" s="453" t="n"/>
      <c r="CK55" s="453" t="n"/>
      <c r="CL55" s="453" t="n"/>
      <c r="CM55" s="453" t="n"/>
      <c r="CN55" s="453" t="n"/>
      <c r="CO55" s="453" t="n"/>
      <c r="CP55" s="453" t="n"/>
      <c r="CQ55" s="453" t="n"/>
    </row>
    <row r="56" ht="37.5" customHeight="1" s="414">
      <c r="A56" s="287" t="n"/>
      <c r="B56" s="437" t="n"/>
      <c r="C56" s="857" t="n"/>
      <c r="D56" s="437" t="n"/>
      <c r="E56" s="857" t="n"/>
      <c r="F56" s="191" t="n"/>
      <c r="G56" s="857" t="n"/>
      <c r="H56" s="191" t="n"/>
      <c r="I56" s="857" t="n"/>
      <c r="J56" s="191" t="n"/>
      <c r="K56" s="857" t="n"/>
      <c r="L56" s="191" t="n"/>
      <c r="M56" s="857" t="n"/>
      <c r="N56" s="174" t="n"/>
      <c r="O56" s="859" t="n"/>
      <c r="P56" s="227" t="n"/>
      <c r="Q56" s="857" t="n"/>
      <c r="R56" s="227" t="n"/>
      <c r="S56" s="857" t="n"/>
      <c r="T56" s="227" t="n"/>
      <c r="U56" s="857" t="n"/>
      <c r="V56" s="227" t="n"/>
      <c r="W56" s="857" t="n"/>
      <c r="X56" s="227" t="n"/>
      <c r="Y56" s="857" t="n"/>
      <c r="Z56" s="227" t="n"/>
      <c r="AA56" s="857" t="n"/>
      <c r="AB56" s="227" t="n"/>
      <c r="AC56" s="857" t="n"/>
      <c r="AD56" s="226" t="n"/>
      <c r="AE56" s="857" t="n"/>
      <c r="AF56" s="226" t="n"/>
      <c r="AG56" s="857" t="n"/>
      <c r="AH56" s="226" t="n"/>
      <c r="AI56" s="857" t="n"/>
      <c r="AJ56" s="226" t="n"/>
      <c r="AK56" s="857" t="n"/>
      <c r="AL56" s="226" t="n"/>
      <c r="AM56" s="857" t="n"/>
      <c r="AN56" s="226" t="n"/>
      <c r="AO56" s="857" t="n"/>
      <c r="AP56" s="226" t="n"/>
      <c r="AQ56" s="857" t="n"/>
      <c r="AR56" s="226" t="n"/>
      <c r="AS56" s="857" t="n"/>
      <c r="AT56" s="226" t="n"/>
      <c r="AU56" s="857" t="n"/>
      <c r="AV56" s="174" t="n"/>
      <c r="AW56" s="859" t="n"/>
      <c r="AX56" s="174" t="n"/>
      <c r="AY56" s="859" t="n"/>
      <c r="AZ56" s="174" t="n"/>
      <c r="BA56" s="859" t="n"/>
      <c r="BB56" s="174" t="n"/>
      <c r="BC56" s="859" t="n"/>
      <c r="BD56" s="174" t="n"/>
      <c r="BE56" s="859" t="n"/>
      <c r="BF56" s="226" t="n"/>
      <c r="BG56" s="857" t="n"/>
      <c r="BH56" s="226" t="n"/>
      <c r="BI56" s="857" t="n"/>
      <c r="BJ56" s="226" t="n"/>
      <c r="BK56" s="857" t="n"/>
      <c r="BL56" s="226" t="n"/>
      <c r="BM56" s="857" t="n"/>
      <c r="BN56" s="226" t="n"/>
      <c r="BO56" s="857" t="n"/>
      <c r="BP56" s="226" t="n"/>
      <c r="BQ56" s="857" t="n"/>
      <c r="BR56" s="226" t="n"/>
      <c r="BS56" s="857" t="n"/>
      <c r="BT56" s="226" t="n"/>
      <c r="BU56" s="857" t="n"/>
      <c r="BV56" s="226" t="n"/>
      <c r="BW56" s="857" t="n"/>
      <c r="BX56" s="226" t="n"/>
      <c r="BY56" s="857" t="n"/>
      <c r="BZ56" s="226" t="n"/>
      <c r="CA56" s="857" t="n"/>
      <c r="CB56" s="226" t="n"/>
      <c r="CC56" s="857" t="n"/>
      <c r="CD56" s="226" t="n"/>
      <c r="CE56" s="857" t="n"/>
      <c r="CF56" s="226" t="n"/>
      <c r="CG56" s="857" t="n"/>
      <c r="CH56" s="453" t="n"/>
      <c r="CI56" s="453" t="n"/>
      <c r="CJ56" s="453" t="n"/>
      <c r="CK56" s="453" t="n"/>
      <c r="CL56" s="453" t="n"/>
      <c r="CM56" s="453" t="n"/>
      <c r="CN56" s="453" t="n"/>
      <c r="CO56" s="453" t="n"/>
      <c r="CP56" s="453" t="n"/>
      <c r="CQ56" s="453" t="n"/>
    </row>
    <row r="57" ht="22.5" customHeight="1" s="414">
      <c r="A57" s="519" t="n"/>
      <c r="B57" s="455" t="inlineStr">
        <is>
          <t>Квота</t>
        </is>
      </c>
      <c r="C57" s="856" t="n"/>
      <c r="D57" s="456" t="inlineStr">
        <is>
          <t>Факт</t>
        </is>
      </c>
      <c r="E57" s="856" t="n"/>
      <c r="F57" s="455" t="inlineStr">
        <is>
          <t>Квота</t>
        </is>
      </c>
      <c r="G57" s="856" t="n"/>
      <c r="H57" s="456" t="inlineStr">
        <is>
          <t>Факт</t>
        </is>
      </c>
      <c r="I57" s="856" t="n"/>
      <c r="J57" s="455" t="inlineStr">
        <is>
          <t>Квота</t>
        </is>
      </c>
      <c r="K57" s="856" t="n"/>
      <c r="L57" s="456" t="inlineStr">
        <is>
          <t>Факт</t>
        </is>
      </c>
      <c r="M57" s="856" t="n"/>
      <c r="N57" s="455" t="inlineStr">
        <is>
          <t>Квота</t>
        </is>
      </c>
      <c r="O57" s="856" t="n"/>
      <c r="P57" s="456" t="inlineStr">
        <is>
          <t>Факт</t>
        </is>
      </c>
      <c r="Q57" s="856" t="n"/>
      <c r="R57" s="457" t="inlineStr">
        <is>
          <t>30.06 - 06.07</t>
        </is>
      </c>
      <c r="S57" s="856" t="n"/>
      <c r="T57" s="457" t="inlineStr">
        <is>
          <t>07.07 - 13.07</t>
        </is>
      </c>
      <c r="U57" s="856" t="n"/>
      <c r="V57" s="457" t="inlineStr">
        <is>
          <t>14.07 - 20.07</t>
        </is>
      </c>
      <c r="W57" s="856" t="n"/>
      <c r="X57" s="457" t="inlineStr">
        <is>
          <t>21.07 - 27.07</t>
        </is>
      </c>
      <c r="Y57" s="856" t="n"/>
      <c r="Z57" s="457" t="inlineStr">
        <is>
          <t>28.07 - 03.08</t>
        </is>
      </c>
      <c r="AA57" s="856" t="n"/>
      <c r="AB57" s="455" t="inlineStr">
        <is>
          <t>Квота</t>
        </is>
      </c>
      <c r="AC57" s="856" t="n"/>
      <c r="AD57" s="456" t="inlineStr">
        <is>
          <t>Факт</t>
        </is>
      </c>
      <c r="AE57" s="856" t="n"/>
      <c r="AF57" s="457" t="inlineStr">
        <is>
          <t>01.08 - 04.08</t>
        </is>
      </c>
      <c r="AG57" s="856" t="n"/>
      <c r="AH57" s="457" t="inlineStr">
        <is>
          <t>05.08 - 11.08</t>
        </is>
      </c>
      <c r="AI57" s="856" t="n"/>
      <c r="AJ57" s="457" t="inlineStr">
        <is>
          <t>12.08 - 18.08</t>
        </is>
      </c>
      <c r="AK57" s="856" t="n"/>
      <c r="AL57" s="457" t="inlineStr">
        <is>
          <t>19.08 - 25.08</t>
        </is>
      </c>
      <c r="AM57" s="856" t="n"/>
      <c r="AN57" s="457" t="inlineStr">
        <is>
          <t>26.08 - 31.08</t>
        </is>
      </c>
      <c r="AO57" s="856" t="n"/>
      <c r="AP57" s="455" t="inlineStr">
        <is>
          <t>Квота</t>
        </is>
      </c>
      <c r="AQ57" s="856" t="n"/>
      <c r="AR57" s="456" t="inlineStr">
        <is>
          <t>Факт</t>
        </is>
      </c>
      <c r="AS57" s="856" t="n"/>
      <c r="AT57" s="459" t="n">
        <v>45901</v>
      </c>
      <c r="AU57" s="856" t="n"/>
      <c r="AV57" s="457" t="inlineStr">
        <is>
          <t>02.09 - 08.09</t>
        </is>
      </c>
      <c r="AW57" s="856" t="n"/>
      <c r="AX57" s="457" t="inlineStr">
        <is>
          <t>09.09 - 15.09</t>
        </is>
      </c>
      <c r="AY57" s="856" t="n"/>
      <c r="AZ57" s="457" t="inlineStr">
        <is>
          <t>16.09 - 22.09</t>
        </is>
      </c>
      <c r="BA57" s="856" t="n"/>
      <c r="BB57" s="457" t="inlineStr">
        <is>
          <t>23.09 - 29.09</t>
        </is>
      </c>
      <c r="BC57" s="856" t="n"/>
      <c r="BD57" s="459" t="n">
        <v>45930</v>
      </c>
      <c r="BE57" s="856" t="n"/>
      <c r="BF57" s="455" t="inlineStr">
        <is>
          <t>Квота</t>
        </is>
      </c>
      <c r="BG57" s="856" t="n"/>
      <c r="BH57" s="456" t="inlineStr">
        <is>
          <t>Факт</t>
        </is>
      </c>
      <c r="BI57" s="856" t="n"/>
      <c r="BJ57" s="457" t="inlineStr">
        <is>
          <t>01.10 - 06.10</t>
        </is>
      </c>
      <c r="BK57" s="856" t="n"/>
      <c r="BL57" s="457" t="inlineStr">
        <is>
          <t>07.10 - 13.10</t>
        </is>
      </c>
      <c r="BM57" s="856" t="n"/>
      <c r="BN57" s="457" t="inlineStr">
        <is>
          <t>14.10 - 20.10</t>
        </is>
      </c>
      <c r="BO57" s="856" t="n"/>
      <c r="BP57" s="457" t="inlineStr">
        <is>
          <t>21.10 - 27.10</t>
        </is>
      </c>
      <c r="BQ57" s="856" t="n"/>
      <c r="BR57" s="455" t="inlineStr">
        <is>
          <t>Квота</t>
        </is>
      </c>
      <c r="BS57" s="856" t="n"/>
      <c r="BT57" s="456" t="inlineStr">
        <is>
          <t>Факт</t>
        </is>
      </c>
      <c r="BU57" s="856" t="n"/>
      <c r="BV57" s="457" t="inlineStr">
        <is>
          <t>01.11 - 03.11</t>
        </is>
      </c>
      <c r="BW57" s="856" t="n"/>
      <c r="BX57" s="457" t="inlineStr">
        <is>
          <t>04.11 - 10.11</t>
        </is>
      </c>
      <c r="BY57" s="856" t="n"/>
      <c r="BZ57" s="457" t="inlineStr">
        <is>
          <t>11.11 - 17.11</t>
        </is>
      </c>
      <c r="CA57" s="856" t="n"/>
      <c r="CB57" s="457" t="inlineStr">
        <is>
          <t>18.11 - 24.11</t>
        </is>
      </c>
      <c r="CC57" s="856" t="n"/>
      <c r="CD57" s="51" t="inlineStr">
        <is>
          <t>Квота</t>
        </is>
      </c>
      <c r="CE57" s="859" t="n"/>
      <c r="CF57" s="418" t="inlineStr">
        <is>
          <t>Факт</t>
        </is>
      </c>
      <c r="CG57" s="857" t="n"/>
      <c r="CH57" s="838" t="n"/>
      <c r="CI57" s="838" t="n"/>
      <c r="CJ57" s="838" t="n"/>
      <c r="CK57" s="838" t="n"/>
      <c r="CL57" s="838" t="n"/>
      <c r="CM57" s="838" t="n"/>
      <c r="CN57" s="838" t="n"/>
      <c r="CO57" s="838" t="n"/>
      <c r="CP57" s="838" t="n"/>
      <c r="CQ57" s="838" t="n"/>
    </row>
    <row r="58">
      <c r="A58" s="523" t="inlineStr">
        <is>
          <t>Без ФОТа все расходы</t>
        </is>
      </c>
      <c r="B58" s="505">
        <f>B55+0+0+0+B38+B23</f>
        <v/>
      </c>
      <c r="C58" s="856" t="n"/>
      <c r="D58" s="505">
        <f>D55+0+0+0+D38+D23</f>
        <v/>
      </c>
      <c r="E58" s="856" t="n"/>
      <c r="F58" s="505">
        <f>F55+0+0+0+0+F38+F23</f>
        <v/>
      </c>
      <c r="G58" s="856" t="n"/>
      <c r="H58" s="505">
        <f>H55+0+0+0+0+H38+H23</f>
        <v/>
      </c>
      <c r="I58" s="856" t="n"/>
      <c r="J58" s="505">
        <f>J55+0+0+0+0+J38+J23</f>
        <v/>
      </c>
      <c r="K58" s="856" t="n"/>
      <c r="L58" s="505">
        <f>L55+0+0+0+0+L38+L23</f>
        <v/>
      </c>
      <c r="M58" s="856" t="n"/>
      <c r="N58" s="521">
        <f>N55+0+0+0+N38+N23</f>
        <v/>
      </c>
      <c r="O58" s="856" t="n"/>
      <c r="P58" s="521">
        <f>P55+0+0+P38+P23</f>
        <v/>
      </c>
      <c r="Q58" s="856" t="n"/>
      <c r="R58" s="524" t="n"/>
      <c r="S58" s="859" t="n"/>
      <c r="T58" s="524" t="n"/>
      <c r="U58" s="859" t="n"/>
      <c r="V58" s="524" t="n"/>
      <c r="W58" s="859" t="n"/>
      <c r="X58" s="524" t="n"/>
      <c r="Y58" s="859" t="n"/>
      <c r="Z58" s="524" t="n"/>
      <c r="AA58" s="859" t="n"/>
      <c r="AB58" s="521">
        <f>AB55+0+0+0+AB38+AB23</f>
        <v/>
      </c>
      <c r="AC58" s="856" t="n"/>
      <c r="AD58" s="521">
        <f>AD55+0+0+0+AD38+AD23</f>
        <v/>
      </c>
      <c r="AE58" s="856" t="n"/>
      <c r="AF58" s="525" t="n"/>
      <c r="AG58" s="859" t="n"/>
      <c r="AH58" s="525" t="n"/>
      <c r="AI58" s="859" t="n"/>
      <c r="AJ58" s="525" t="n"/>
      <c r="AK58" s="859" t="n"/>
      <c r="AL58" s="525" t="n"/>
      <c r="AM58" s="859" t="n"/>
      <c r="AN58" s="525" t="n"/>
      <c r="AO58" s="859" t="n"/>
      <c r="AP58" s="521">
        <f>AP55+0+0+0+AP38+AP23</f>
        <v/>
      </c>
      <c r="AQ58" s="856" t="n"/>
      <c r="AR58" s="521">
        <f>AR55+0+0+0+AR38+AR23</f>
        <v/>
      </c>
      <c r="AS58" s="856" t="n"/>
      <c r="AT58" s="525" t="n"/>
      <c r="AU58" s="859" t="n"/>
      <c r="AV58" s="525" t="n"/>
      <c r="AW58" s="859" t="n"/>
      <c r="AX58" s="525" t="n"/>
      <c r="AY58" s="859" t="n"/>
      <c r="AZ58" s="525" t="n"/>
      <c r="BA58" s="859" t="n"/>
      <c r="BB58" s="525" t="n"/>
      <c r="BC58" s="859" t="n"/>
      <c r="BD58" s="525" t="n"/>
      <c r="BE58" s="859" t="n"/>
      <c r="BF58" s="521">
        <f>BF55+0+0+0+BF38+BF23</f>
        <v/>
      </c>
      <c r="BG58" s="856" t="n"/>
      <c r="BH58" s="521">
        <f>BH55+0+0+0+BH38+BH23</f>
        <v/>
      </c>
      <c r="BI58" s="856" t="n"/>
      <c r="BJ58" s="525" t="n"/>
      <c r="BK58" s="859" t="n"/>
      <c r="BL58" s="525" t="n"/>
      <c r="BM58" s="859" t="n"/>
      <c r="BN58" s="525" t="n"/>
      <c r="BO58" s="859" t="n"/>
      <c r="BP58" s="525" t="n"/>
      <c r="BQ58" s="859" t="n"/>
      <c r="BR58" s="521">
        <f>BR55+0+0+0+BR38+BR23</f>
        <v/>
      </c>
      <c r="BS58" s="856" t="n"/>
      <c r="BT58" s="521">
        <f>BT55+0+0+0+BT38+BT23</f>
        <v/>
      </c>
      <c r="BU58" s="856" t="n"/>
      <c r="BV58" s="525" t="n"/>
      <c r="BW58" s="859" t="n"/>
      <c r="BX58" s="525" t="n"/>
      <c r="BY58" s="859" t="n"/>
      <c r="BZ58" s="525" t="n"/>
      <c r="CA58" s="859" t="n"/>
      <c r="CB58" s="525" t="n"/>
      <c r="CC58" s="859" t="n"/>
      <c r="CD58" s="257">
        <f>CD55+0+0+0+CD38+CD23</f>
        <v/>
      </c>
      <c r="CE58" s="859" t="n"/>
      <c r="CF58" s="257">
        <f>CF55+0+0+0+CF38+CF23</f>
        <v/>
      </c>
      <c r="CG58" s="859" t="n"/>
      <c r="CH58" s="840" t="n"/>
      <c r="CI58" s="859" t="n"/>
      <c r="CJ58" s="840" t="n"/>
      <c r="CK58" s="859" t="n"/>
      <c r="CL58" s="840" t="n"/>
      <c r="CM58" s="859" t="n"/>
      <c r="CN58" s="840" t="n"/>
      <c r="CO58" s="840" t="n"/>
      <c r="CP58" s="840" t="n"/>
      <c r="CQ58" s="840" t="n"/>
    </row>
    <row r="59">
      <c r="A59" s="523" t="inlineStr">
        <is>
          <t xml:space="preserve">ВСЕГО расходов из фонда Маркетинга: </t>
        </is>
      </c>
      <c r="B59" s="505">
        <f>B55+B51+0+0+0+B38+B23</f>
        <v/>
      </c>
      <c r="C59" s="856" t="n"/>
      <c r="D59" s="505">
        <f>D55+0+0+0+D38+D23+D51</f>
        <v/>
      </c>
      <c r="E59" s="856" t="n"/>
      <c r="F59" s="505">
        <f>F55+0+0+0+0+F38+F23+F51</f>
        <v/>
      </c>
      <c r="G59" s="856" t="n"/>
      <c r="H59" s="505">
        <f>H55+0+0+0+0+H38+H23+H51</f>
        <v/>
      </c>
      <c r="I59" s="856" t="n"/>
      <c r="J59" s="505">
        <f>J55+0+0+0+0+J38+J23+J51</f>
        <v/>
      </c>
      <c r="K59" s="856" t="n"/>
      <c r="L59" s="505">
        <f>L55+0+0+0+0+L38+L23+L51</f>
        <v/>
      </c>
      <c r="M59" s="856" t="n"/>
      <c r="N59" s="521">
        <f>N55+0+0+0+N38+N23+N51</f>
        <v/>
      </c>
      <c r="O59" s="856" t="n"/>
      <c r="P59" s="521">
        <f>P55+0+0+P38+P23+P51</f>
        <v/>
      </c>
      <c r="Q59" s="856" t="n"/>
      <c r="R59" s="528" t="n"/>
      <c r="S59" s="860" t="n"/>
      <c r="T59" s="528" t="n"/>
      <c r="U59" s="860" t="n"/>
      <c r="V59" s="528" t="n"/>
      <c r="W59" s="860" t="n"/>
      <c r="X59" s="528" t="n"/>
      <c r="Y59" s="860" t="n"/>
      <c r="Z59" s="528" t="n"/>
      <c r="AA59" s="860" t="n"/>
      <c r="AB59" s="521">
        <f>AB55+0+0+0+AB38+AB23+AB51</f>
        <v/>
      </c>
      <c r="AC59" s="856" t="n"/>
      <c r="AD59" s="521">
        <f>AD55+0+0+0+AD38+AD23+AD51</f>
        <v/>
      </c>
      <c r="AE59" s="856" t="n"/>
      <c r="AF59" s="529" t="n"/>
      <c r="AG59" s="860" t="n"/>
      <c r="AH59" s="529" t="n"/>
      <c r="AI59" s="860" t="n"/>
      <c r="AJ59" s="529" t="n"/>
      <c r="AK59" s="860" t="n"/>
      <c r="AL59" s="529" t="n"/>
      <c r="AM59" s="860" t="n"/>
      <c r="AN59" s="529" t="n"/>
      <c r="AO59" s="860" t="n"/>
      <c r="AP59" s="521">
        <f>AP55+0+0+0+AP38+AP23+AP51</f>
        <v/>
      </c>
      <c r="AQ59" s="856" t="n"/>
      <c r="AR59" s="521">
        <f>AR55+0+0+0+AR38+AR23+AR51</f>
        <v/>
      </c>
      <c r="AS59" s="856" t="n"/>
      <c r="AT59" s="529" t="n"/>
      <c r="AU59" s="860" t="n"/>
      <c r="AV59" s="529" t="n"/>
      <c r="AW59" s="860" t="n"/>
      <c r="AX59" s="529" t="n"/>
      <c r="AY59" s="860" t="n"/>
      <c r="AZ59" s="529" t="n"/>
      <c r="BA59" s="860" t="n"/>
      <c r="BB59" s="529" t="n"/>
      <c r="BC59" s="860" t="n"/>
      <c r="BD59" s="529" t="n"/>
      <c r="BE59" s="860" t="n"/>
      <c r="BF59" s="521">
        <f>BF55+0+0+0+BF38+BF23+BF51</f>
        <v/>
      </c>
      <c r="BG59" s="856" t="n"/>
      <c r="BH59" s="521">
        <f>BH55+0+0+0+BH38+BH23+BH51</f>
        <v/>
      </c>
      <c r="BI59" s="856" t="n"/>
      <c r="BJ59" s="529" t="n"/>
      <c r="BK59" s="860" t="n"/>
      <c r="BL59" s="529" t="n"/>
      <c r="BM59" s="860" t="n"/>
      <c r="BN59" s="529" t="n"/>
      <c r="BO59" s="860" t="n"/>
      <c r="BP59" s="529" t="n"/>
      <c r="BQ59" s="860" t="n"/>
      <c r="BR59" s="521">
        <f>BR55+0+0+0+BR38+BR23+BR51</f>
        <v/>
      </c>
      <c r="BS59" s="856" t="n"/>
      <c r="BT59" s="521">
        <f>BT55+0+0+0+BT38+BT23+BT51</f>
        <v/>
      </c>
      <c r="BU59" s="856" t="n"/>
      <c r="BV59" s="529" t="n"/>
      <c r="BW59" s="860" t="n"/>
      <c r="BX59" s="529" t="n"/>
      <c r="BY59" s="860" t="n"/>
      <c r="BZ59" s="529" t="n"/>
      <c r="CA59" s="860" t="n"/>
      <c r="CB59" s="529" t="n"/>
      <c r="CC59" s="860" t="n"/>
      <c r="CD59" s="335">
        <f>CD55+0+0+0+CD38+CD23+CD51</f>
        <v/>
      </c>
      <c r="CE59" s="860" t="n"/>
      <c r="CF59" s="335">
        <f>CF55+0+0+0+CF38+CF23+CF51</f>
        <v/>
      </c>
      <c r="CG59" s="860" t="n"/>
      <c r="CH59" s="342" t="n"/>
      <c r="CI59" s="859" t="n"/>
      <c r="CJ59" s="342" t="n"/>
      <c r="CK59" s="859" t="n"/>
      <c r="CL59" s="342" t="n"/>
      <c r="CM59" s="859" t="n"/>
      <c r="CN59" s="342" t="n"/>
      <c r="CO59" s="342" t="n"/>
      <c r="CP59" s="342" t="n"/>
      <c r="CQ59" s="342" t="n"/>
    </row>
    <row r="60">
      <c r="A60" s="453" t="n"/>
      <c r="B60" s="498" t="n"/>
      <c r="C60" s="498" t="n"/>
      <c r="D60" s="498" t="n"/>
      <c r="E60" s="498" t="n"/>
      <c r="F60" s="498" t="n"/>
      <c r="G60" s="498" t="n"/>
      <c r="H60" s="498" t="n"/>
      <c r="I60" s="498" t="n"/>
      <c r="J60" s="498" t="n"/>
      <c r="K60" s="498" t="n"/>
      <c r="L60" s="498" t="n"/>
      <c r="M60" s="498" t="n"/>
      <c r="N60" s="498" t="n"/>
      <c r="O60" s="498" t="n"/>
      <c r="P60" s="498" t="n"/>
      <c r="Q60" s="498" t="n"/>
      <c r="R60" s="498" t="n"/>
      <c r="S60" s="498" t="n"/>
      <c r="T60" s="498" t="n"/>
      <c r="U60" s="498" t="n"/>
      <c r="V60" s="498" t="n"/>
      <c r="W60" s="498" t="n"/>
      <c r="X60" s="498" t="n"/>
      <c r="Y60" s="498" t="n"/>
      <c r="Z60" s="498" t="n"/>
      <c r="AA60" s="498" t="n"/>
      <c r="AB60" s="498" t="n"/>
      <c r="AC60" s="498" t="n"/>
      <c r="AD60" s="498" t="n"/>
      <c r="AE60" s="498" t="n"/>
      <c r="AF60" s="498" t="n"/>
      <c r="AG60" s="498" t="n"/>
      <c r="AH60" s="498" t="n"/>
      <c r="AI60" s="498" t="n"/>
      <c r="AJ60" s="498" t="n"/>
      <c r="AK60" s="498" t="n"/>
      <c r="AL60" s="498" t="n"/>
      <c r="AM60" s="498" t="n"/>
      <c r="AN60" s="498" t="n"/>
      <c r="AO60" s="498" t="n"/>
      <c r="AP60" s="498" t="n"/>
      <c r="AQ60" s="498" t="n"/>
      <c r="AR60" s="498" t="n"/>
      <c r="AS60" s="498" t="n"/>
      <c r="AT60" s="498" t="n"/>
      <c r="AU60" s="498" t="n"/>
      <c r="AV60" s="498" t="n"/>
      <c r="AW60" s="498" t="n"/>
      <c r="AX60" s="498" t="n"/>
      <c r="AY60" s="498" t="n"/>
      <c r="AZ60" s="498" t="n"/>
      <c r="BA60" s="498" t="n"/>
      <c r="BB60" s="498" t="n"/>
      <c r="BC60" s="498" t="n"/>
      <c r="BD60" s="498" t="n"/>
      <c r="BE60" s="498" t="n"/>
      <c r="BF60" s="498" t="n"/>
      <c r="BG60" s="498" t="n"/>
      <c r="BH60" s="498" t="n"/>
      <c r="BI60" s="498" t="n"/>
      <c r="BJ60" s="498" t="n"/>
      <c r="BK60" s="498" t="n"/>
      <c r="BL60" s="498" t="n"/>
      <c r="BM60" s="498" t="n"/>
      <c r="BN60" s="498" t="n"/>
      <c r="BO60" s="498" t="n"/>
      <c r="BP60" s="498" t="n"/>
      <c r="BQ60" s="498" t="n"/>
      <c r="BR60" s="498" t="n"/>
      <c r="BS60" s="498" t="n"/>
      <c r="BT60" s="498" t="n"/>
      <c r="BU60" s="498" t="n"/>
      <c r="BV60" s="498" t="n"/>
      <c r="BW60" s="498" t="n"/>
      <c r="BX60" s="498" t="n"/>
      <c r="BY60" s="498" t="n"/>
      <c r="BZ60" s="498" t="n"/>
      <c r="CA60" s="498" t="n"/>
      <c r="CB60" s="498" t="n"/>
      <c r="CC60" s="104" t="n"/>
      <c r="CD60" s="104" t="n"/>
      <c r="CE60" s="104" t="n"/>
      <c r="CF60" s="104" t="n"/>
      <c r="CG60" s="104" t="n"/>
      <c r="CH60" s="453" t="n"/>
      <c r="CI60" s="453" t="n"/>
      <c r="CJ60" s="453" t="n"/>
      <c r="CK60" s="453" t="n"/>
      <c r="CL60" s="453" t="n"/>
      <c r="CM60" s="453" t="n"/>
      <c r="CN60" s="453" t="n"/>
      <c r="CO60" s="453" t="n"/>
      <c r="CP60" s="453" t="n"/>
      <c r="CQ60" s="453" t="n"/>
    </row>
    <row r="61">
      <c r="A61" s="532" t="n"/>
      <c r="B61" s="533" t="n">
        <v>2026</v>
      </c>
      <c r="C61" s="855" t="n"/>
      <c r="D61" s="855" t="n"/>
      <c r="E61" s="856" t="n"/>
      <c r="F61" s="533" t="inlineStr">
        <is>
          <t>3Q2025</t>
        </is>
      </c>
      <c r="G61" s="855" t="n"/>
      <c r="H61" s="855" t="n"/>
      <c r="I61" s="856" t="n"/>
      <c r="J61" s="533" t="inlineStr">
        <is>
          <t>4Q2025</t>
        </is>
      </c>
      <c r="K61" s="855" t="n"/>
      <c r="L61" s="855" t="n"/>
      <c r="M61" s="856" t="n"/>
      <c r="N61" s="533" t="inlineStr">
        <is>
          <t>Июль</t>
        </is>
      </c>
      <c r="O61" s="855" t="n"/>
      <c r="P61" s="855" t="n"/>
      <c r="Q61" s="855" t="n"/>
      <c r="R61" s="855" t="n"/>
      <c r="S61" s="855" t="n"/>
      <c r="T61" s="855" t="n"/>
      <c r="U61" s="855" t="n"/>
      <c r="V61" s="855" t="n"/>
      <c r="W61" s="855" t="n"/>
      <c r="X61" s="855" t="n"/>
      <c r="Y61" s="855" t="n"/>
      <c r="Z61" s="855" t="n"/>
      <c r="AA61" s="856" t="n"/>
      <c r="AB61" s="533" t="inlineStr">
        <is>
          <t>Август</t>
        </is>
      </c>
      <c r="AC61" s="855" t="n"/>
      <c r="AD61" s="855" t="n"/>
      <c r="AE61" s="855" t="n"/>
      <c r="AF61" s="855" t="n"/>
      <c r="AG61" s="855" t="n"/>
      <c r="AH61" s="855" t="n"/>
      <c r="AI61" s="855" t="n"/>
      <c r="AJ61" s="855" t="n"/>
      <c r="AK61" s="855" t="n"/>
      <c r="AL61" s="855" t="n"/>
      <c r="AM61" s="855" t="n"/>
      <c r="AN61" s="855" t="n"/>
      <c r="AO61" s="856" t="n"/>
      <c r="AP61" s="533" t="inlineStr">
        <is>
          <t>Сентябрь</t>
        </is>
      </c>
      <c r="AQ61" s="855" t="n"/>
      <c r="AR61" s="855" t="n"/>
      <c r="AS61" s="855" t="n"/>
      <c r="AT61" s="855" t="n"/>
      <c r="AU61" s="855" t="n"/>
      <c r="AV61" s="855" t="n"/>
      <c r="AW61" s="855" t="n"/>
      <c r="AX61" s="855" t="n"/>
      <c r="AY61" s="855" t="n"/>
      <c r="AZ61" s="855" t="n"/>
      <c r="BA61" s="855" t="n"/>
      <c r="BB61" s="855" t="n"/>
      <c r="BC61" s="855" t="n"/>
      <c r="BD61" s="855" t="n"/>
      <c r="BE61" s="856" t="n"/>
      <c r="BF61" s="533" t="inlineStr">
        <is>
          <t>Октябрь</t>
        </is>
      </c>
      <c r="BG61" s="855" t="n"/>
      <c r="BH61" s="855" t="n"/>
      <c r="BI61" s="855" t="n"/>
      <c r="BJ61" s="855" t="n"/>
      <c r="BK61" s="855" t="n"/>
      <c r="BL61" s="855" t="n"/>
      <c r="BM61" s="855" t="n"/>
      <c r="BN61" s="855" t="n"/>
      <c r="BO61" s="855" t="n"/>
      <c r="BP61" s="855" t="n"/>
      <c r="BQ61" s="856" t="n"/>
      <c r="BR61" s="533" t="inlineStr">
        <is>
          <t>Ноябрь</t>
        </is>
      </c>
      <c r="BS61" s="855" t="n"/>
      <c r="BT61" s="855" t="n"/>
      <c r="BU61" s="855" t="n"/>
      <c r="BV61" s="855" t="n"/>
      <c r="BW61" s="855" t="n"/>
      <c r="BX61" s="855" t="n"/>
      <c r="BY61" s="855" t="n"/>
      <c r="BZ61" s="855" t="n"/>
      <c r="CA61" s="855" t="n"/>
      <c r="CB61" s="855" t="n"/>
      <c r="CC61" s="856" t="n"/>
      <c r="CD61" s="444" t="inlineStr">
        <is>
          <t>Декабрь</t>
        </is>
      </c>
      <c r="CE61" s="859" t="n"/>
      <c r="CF61" s="859" t="n"/>
      <c r="CG61" s="859" t="n"/>
      <c r="CH61" s="859" t="n"/>
      <c r="CI61" s="859" t="n"/>
      <c r="CJ61" s="859" t="n"/>
      <c r="CK61" s="859" t="n"/>
      <c r="CL61" s="859" t="n"/>
      <c r="CM61" s="859" t="n"/>
      <c r="CN61" s="859" t="n"/>
      <c r="CO61" s="859" t="n"/>
      <c r="CP61" s="859" t="n"/>
      <c r="CQ61" s="857" t="n"/>
    </row>
    <row r="62">
      <c r="A62" s="464" t="inlineStr">
        <is>
          <t>CPL (paid)</t>
        </is>
      </c>
      <c r="B62" s="455" t="inlineStr">
        <is>
          <t>Квота</t>
        </is>
      </c>
      <c r="C62" s="856" t="n"/>
      <c r="D62" s="456" t="inlineStr">
        <is>
          <t>Факт</t>
        </is>
      </c>
      <c r="E62" s="856" t="n"/>
      <c r="F62" s="455" t="inlineStr">
        <is>
          <t>Квота</t>
        </is>
      </c>
      <c r="G62" s="856" t="n"/>
      <c r="H62" s="456" t="inlineStr">
        <is>
          <t>Факт</t>
        </is>
      </c>
      <c r="I62" s="856" t="n"/>
      <c r="J62" s="455" t="inlineStr">
        <is>
          <t>Квота</t>
        </is>
      </c>
      <c r="K62" s="856" t="n"/>
      <c r="L62" s="456" t="inlineStr">
        <is>
          <t>Факт</t>
        </is>
      </c>
      <c r="M62" s="856" t="n"/>
      <c r="N62" s="455" t="inlineStr">
        <is>
          <t>Квота</t>
        </is>
      </c>
      <c r="O62" s="856" t="n"/>
      <c r="P62" s="456" t="inlineStr">
        <is>
          <t>Факт</t>
        </is>
      </c>
      <c r="Q62" s="856" t="n"/>
      <c r="R62" s="457" t="inlineStr">
        <is>
          <t>30.06 - 06.07</t>
        </is>
      </c>
      <c r="S62" s="856" t="n"/>
      <c r="T62" s="457" t="inlineStr">
        <is>
          <t>07.07 - 13.07</t>
        </is>
      </c>
      <c r="U62" s="856" t="n"/>
      <c r="V62" s="457" t="inlineStr">
        <is>
          <t>14.07 - 20.07</t>
        </is>
      </c>
      <c r="W62" s="856" t="n"/>
      <c r="X62" s="457" t="inlineStr">
        <is>
          <t>21.07 - 27.07</t>
        </is>
      </c>
      <c r="Y62" s="856" t="n"/>
      <c r="Z62" s="457" t="inlineStr">
        <is>
          <t>28.07 - 03.08</t>
        </is>
      </c>
      <c r="AA62" s="856" t="n"/>
      <c r="AB62" s="455" t="inlineStr">
        <is>
          <t>Квота</t>
        </is>
      </c>
      <c r="AC62" s="856" t="n"/>
      <c r="AD62" s="456" t="inlineStr">
        <is>
          <t>Факт</t>
        </is>
      </c>
      <c r="AE62" s="856" t="n"/>
      <c r="AF62" s="457" t="inlineStr">
        <is>
          <t>01.08 - 04.08</t>
        </is>
      </c>
      <c r="AG62" s="856" t="n"/>
      <c r="AH62" s="457" t="inlineStr">
        <is>
          <t>05.08 - 11.08</t>
        </is>
      </c>
      <c r="AI62" s="856" t="n"/>
      <c r="AJ62" s="457" t="inlineStr">
        <is>
          <t>12.08 - 18.08</t>
        </is>
      </c>
      <c r="AK62" s="856" t="n"/>
      <c r="AL62" s="457" t="inlineStr">
        <is>
          <t>19.08 - 25.08</t>
        </is>
      </c>
      <c r="AM62" s="856" t="n"/>
      <c r="AN62" s="457" t="inlineStr">
        <is>
          <t>26.08 - 31.08</t>
        </is>
      </c>
      <c r="AO62" s="856" t="n"/>
      <c r="AP62" s="455" t="inlineStr">
        <is>
          <t>Квота</t>
        </is>
      </c>
      <c r="AQ62" s="856" t="n"/>
      <c r="AR62" s="456" t="inlineStr">
        <is>
          <t>Факт</t>
        </is>
      </c>
      <c r="AS62" s="856" t="n"/>
      <c r="AT62" s="459" t="n">
        <v>45901</v>
      </c>
      <c r="AU62" s="856" t="n"/>
      <c r="AV62" s="457" t="inlineStr">
        <is>
          <t>02.09 - 08.09</t>
        </is>
      </c>
      <c r="AW62" s="856" t="n"/>
      <c r="AX62" s="457" t="inlineStr">
        <is>
          <t>09.09 - 15.09</t>
        </is>
      </c>
      <c r="AY62" s="856" t="n"/>
      <c r="AZ62" s="457" t="inlineStr">
        <is>
          <t>16.09 - 22.09</t>
        </is>
      </c>
      <c r="BA62" s="856" t="n"/>
      <c r="BB62" s="457" t="inlineStr">
        <is>
          <t>23.09 - 29.09</t>
        </is>
      </c>
      <c r="BC62" s="856" t="n"/>
      <c r="BD62" s="459" t="n">
        <v>45930</v>
      </c>
      <c r="BE62" s="856" t="n"/>
      <c r="BF62" s="455" t="inlineStr">
        <is>
          <t>Квота</t>
        </is>
      </c>
      <c r="BG62" s="856" t="n"/>
      <c r="BH62" s="456" t="inlineStr">
        <is>
          <t>Факт</t>
        </is>
      </c>
      <c r="BI62" s="856" t="n"/>
      <c r="BJ62" s="457" t="inlineStr">
        <is>
          <t>01.10 - 06.10</t>
        </is>
      </c>
      <c r="BK62" s="856" t="n"/>
      <c r="BL62" s="457" t="inlineStr">
        <is>
          <t>07.10 - 13.10</t>
        </is>
      </c>
      <c r="BM62" s="856" t="n"/>
      <c r="BN62" s="457" t="inlineStr">
        <is>
          <t>14.10 - 20.10</t>
        </is>
      </c>
      <c r="BO62" s="856" t="n"/>
      <c r="BP62" s="457" t="inlineStr">
        <is>
          <t>21.10 - 27.10</t>
        </is>
      </c>
      <c r="BQ62" s="856" t="n"/>
      <c r="BR62" s="455" t="inlineStr">
        <is>
          <t>Квота</t>
        </is>
      </c>
      <c r="BS62" s="856" t="n"/>
      <c r="BT62" s="456" t="inlineStr">
        <is>
          <t>Факт</t>
        </is>
      </c>
      <c r="BU62" s="856" t="n"/>
      <c r="BV62" s="457" t="inlineStr">
        <is>
          <t>01.11 - 03.11</t>
        </is>
      </c>
      <c r="BW62" s="856" t="n"/>
      <c r="BX62" s="457" t="inlineStr">
        <is>
          <t>04.11 - 10.11</t>
        </is>
      </c>
      <c r="BY62" s="856" t="n"/>
      <c r="BZ62" s="457" t="inlineStr">
        <is>
          <t>11.11 - 17.11</t>
        </is>
      </c>
      <c r="CA62" s="856" t="n"/>
      <c r="CB62" s="457" t="inlineStr">
        <is>
          <t>18.11 - 24.11</t>
        </is>
      </c>
      <c r="CC62" s="856" t="n"/>
      <c r="CD62" s="51" t="inlineStr">
        <is>
          <t>Квота</t>
        </is>
      </c>
      <c r="CE62" s="859" t="n"/>
      <c r="CF62" s="418" t="inlineStr">
        <is>
          <t>Факт</t>
        </is>
      </c>
      <c r="CG62" s="857" t="n"/>
      <c r="CH62" s="421" t="inlineStr">
        <is>
          <t>02.12 - 08.12</t>
        </is>
      </c>
      <c r="CI62" s="857" t="n"/>
      <c r="CJ62" s="421" t="inlineStr">
        <is>
          <t>09.12 - 15.12</t>
        </is>
      </c>
      <c r="CK62" s="857" t="n"/>
      <c r="CL62" s="421" t="inlineStr">
        <is>
          <t>16.12 - 22.12</t>
        </is>
      </c>
      <c r="CM62" s="857" t="n"/>
      <c r="CN62" s="421" t="inlineStr">
        <is>
          <t>23.12 - 29.12</t>
        </is>
      </c>
      <c r="CO62" s="857" t="n"/>
      <c r="CP62" s="421" t="inlineStr">
        <is>
          <t>30.12 - 31.12</t>
        </is>
      </c>
      <c r="CQ62" s="857" t="n"/>
    </row>
    <row r="63">
      <c r="A63" s="534" t="inlineStr">
        <is>
          <t>Cost per</t>
        </is>
      </c>
      <c r="B63" s="461" t="inlineStr">
        <is>
          <t>MQL</t>
        </is>
      </c>
      <c r="C63" s="461" t="inlineStr">
        <is>
          <t>SQL</t>
        </is>
      </c>
      <c r="D63" s="461" t="inlineStr">
        <is>
          <t>MQL</t>
        </is>
      </c>
      <c r="E63" s="461" t="inlineStr">
        <is>
          <t>SQL</t>
        </is>
      </c>
      <c r="F63" s="461" t="inlineStr">
        <is>
          <t>MQL</t>
        </is>
      </c>
      <c r="G63" s="461" t="inlineStr">
        <is>
          <t>SQL</t>
        </is>
      </c>
      <c r="H63" s="461" t="inlineStr">
        <is>
          <t>MQL</t>
        </is>
      </c>
      <c r="I63" s="461" t="inlineStr">
        <is>
          <t>SQL</t>
        </is>
      </c>
      <c r="J63" s="461" t="inlineStr">
        <is>
          <t>MQL</t>
        </is>
      </c>
      <c r="K63" s="461" t="inlineStr">
        <is>
          <t>SQL</t>
        </is>
      </c>
      <c r="L63" s="461" t="inlineStr">
        <is>
          <t>MQL</t>
        </is>
      </c>
      <c r="M63" s="461" t="inlineStr">
        <is>
          <t>SQL</t>
        </is>
      </c>
      <c r="N63" s="463" t="inlineStr">
        <is>
          <t>MQL</t>
        </is>
      </c>
      <c r="O63" s="463" t="inlineStr">
        <is>
          <t>SQL</t>
        </is>
      </c>
      <c r="P63" s="462" t="inlineStr">
        <is>
          <t>MQL</t>
        </is>
      </c>
      <c r="Q63" s="462" t="inlineStr">
        <is>
          <t>SQL</t>
        </is>
      </c>
      <c r="R63" s="463" t="inlineStr">
        <is>
          <t>MQL</t>
        </is>
      </c>
      <c r="S63" s="463" t="inlineStr">
        <is>
          <t>SQL</t>
        </is>
      </c>
      <c r="T63" s="463" t="inlineStr">
        <is>
          <t>MQL</t>
        </is>
      </c>
      <c r="U63" s="463" t="inlineStr">
        <is>
          <t>SQL</t>
        </is>
      </c>
      <c r="V63" s="463" t="inlineStr">
        <is>
          <t>MQL</t>
        </is>
      </c>
      <c r="W63" s="463" t="inlineStr">
        <is>
          <t>SQL</t>
        </is>
      </c>
      <c r="X63" s="463" t="inlineStr">
        <is>
          <t>MQL</t>
        </is>
      </c>
      <c r="Y63" s="463" t="inlineStr">
        <is>
          <t>SQL</t>
        </is>
      </c>
      <c r="Z63" s="463" t="inlineStr">
        <is>
          <t>MQL</t>
        </is>
      </c>
      <c r="AA63" s="463" t="inlineStr">
        <is>
          <t>SQL</t>
        </is>
      </c>
      <c r="AB63" s="463" t="inlineStr">
        <is>
          <t>MQL</t>
        </is>
      </c>
      <c r="AC63" s="463" t="inlineStr">
        <is>
          <t>SQL</t>
        </is>
      </c>
      <c r="AD63" s="462" t="inlineStr">
        <is>
          <t>MQL</t>
        </is>
      </c>
      <c r="AE63" s="462" t="inlineStr">
        <is>
          <t>SQL</t>
        </is>
      </c>
      <c r="AF63" s="463" t="inlineStr">
        <is>
          <t>MQL</t>
        </is>
      </c>
      <c r="AG63" s="463" t="inlineStr">
        <is>
          <t>SQL</t>
        </is>
      </c>
      <c r="AH63" s="463" t="inlineStr">
        <is>
          <t>MQL</t>
        </is>
      </c>
      <c r="AI63" s="463" t="inlineStr">
        <is>
          <t>SQL</t>
        </is>
      </c>
      <c r="AJ63" s="463" t="inlineStr">
        <is>
          <t>MQL</t>
        </is>
      </c>
      <c r="AK63" s="463" t="inlineStr">
        <is>
          <t>SQL</t>
        </is>
      </c>
      <c r="AL63" s="463" t="inlineStr">
        <is>
          <t>MQL</t>
        </is>
      </c>
      <c r="AM63" s="463" t="inlineStr">
        <is>
          <t>SQL</t>
        </is>
      </c>
      <c r="AN63" s="463" t="inlineStr">
        <is>
          <t>MQL</t>
        </is>
      </c>
      <c r="AO63" s="463" t="inlineStr">
        <is>
          <t>SQL</t>
        </is>
      </c>
      <c r="AP63" s="463" t="inlineStr">
        <is>
          <t>MQL</t>
        </is>
      </c>
      <c r="AQ63" s="463" t="inlineStr">
        <is>
          <t>SQL</t>
        </is>
      </c>
      <c r="AR63" s="462" t="inlineStr">
        <is>
          <t>MQL</t>
        </is>
      </c>
      <c r="AS63" s="462" t="inlineStr">
        <is>
          <t>SQL</t>
        </is>
      </c>
      <c r="AT63" s="463" t="inlineStr">
        <is>
          <t>MQL</t>
        </is>
      </c>
      <c r="AU63" s="463" t="inlineStr">
        <is>
          <t>SQL</t>
        </is>
      </c>
      <c r="AV63" s="463" t="inlineStr">
        <is>
          <t>MQL</t>
        </is>
      </c>
      <c r="AW63" s="463" t="inlineStr">
        <is>
          <t>SQL</t>
        </is>
      </c>
      <c r="AX63" s="463" t="inlineStr">
        <is>
          <t>MQL</t>
        </is>
      </c>
      <c r="AY63" s="463" t="inlineStr">
        <is>
          <t>SQL</t>
        </is>
      </c>
      <c r="AZ63" s="463" t="inlineStr">
        <is>
          <t>MQL</t>
        </is>
      </c>
      <c r="BA63" s="463" t="inlineStr">
        <is>
          <t>SQL</t>
        </is>
      </c>
      <c r="BB63" s="463" t="inlineStr">
        <is>
          <t>MQL</t>
        </is>
      </c>
      <c r="BC63" s="463" t="inlineStr">
        <is>
          <t>SQL</t>
        </is>
      </c>
      <c r="BD63" s="463" t="inlineStr">
        <is>
          <t>MQL</t>
        </is>
      </c>
      <c r="BE63" s="463" t="inlineStr">
        <is>
          <t>SQL</t>
        </is>
      </c>
      <c r="BF63" s="463" t="inlineStr">
        <is>
          <t>MQL</t>
        </is>
      </c>
      <c r="BG63" s="463" t="inlineStr">
        <is>
          <t>SQL</t>
        </is>
      </c>
      <c r="BH63" s="462" t="inlineStr">
        <is>
          <t>MQL</t>
        </is>
      </c>
      <c r="BI63" s="462" t="inlineStr">
        <is>
          <t>SQL</t>
        </is>
      </c>
      <c r="BJ63" s="463" t="inlineStr">
        <is>
          <t>MQL</t>
        </is>
      </c>
      <c r="BK63" s="463" t="inlineStr">
        <is>
          <t>SQL</t>
        </is>
      </c>
      <c r="BL63" s="463" t="inlineStr">
        <is>
          <t>MQL</t>
        </is>
      </c>
      <c r="BM63" s="463" t="inlineStr">
        <is>
          <t>SQL</t>
        </is>
      </c>
      <c r="BN63" s="463" t="inlineStr">
        <is>
          <t>MQL</t>
        </is>
      </c>
      <c r="BO63" s="463" t="inlineStr">
        <is>
          <t>SQL</t>
        </is>
      </c>
      <c r="BP63" s="463" t="inlineStr">
        <is>
          <t>MQL</t>
        </is>
      </c>
      <c r="BQ63" s="463" t="inlineStr">
        <is>
          <t>SQL</t>
        </is>
      </c>
      <c r="BR63" s="463" t="inlineStr">
        <is>
          <t>MQL</t>
        </is>
      </c>
      <c r="BS63" s="463" t="inlineStr">
        <is>
          <t>SQL</t>
        </is>
      </c>
      <c r="BT63" s="462" t="inlineStr">
        <is>
          <t>MQL</t>
        </is>
      </c>
      <c r="BU63" s="462" t="inlineStr">
        <is>
          <t>SQL</t>
        </is>
      </c>
      <c r="BV63" s="463" t="inlineStr">
        <is>
          <t>MQL</t>
        </is>
      </c>
      <c r="BW63" s="463" t="inlineStr">
        <is>
          <t>SQL</t>
        </is>
      </c>
      <c r="BX63" s="463" t="inlineStr">
        <is>
          <t>MQL</t>
        </is>
      </c>
      <c r="BY63" s="463" t="inlineStr">
        <is>
          <t>SQL</t>
        </is>
      </c>
      <c r="BZ63" s="463" t="inlineStr">
        <is>
          <t>MQL</t>
        </is>
      </c>
      <c r="CA63" s="463" t="inlineStr">
        <is>
          <t>SQL</t>
        </is>
      </c>
      <c r="CB63" s="463" t="inlineStr">
        <is>
          <t>MQL</t>
        </is>
      </c>
      <c r="CC63" s="62" t="inlineStr">
        <is>
          <t>SQL</t>
        </is>
      </c>
      <c r="CD63" s="61" t="inlineStr">
        <is>
          <t>MQL</t>
        </is>
      </c>
      <c r="CE63" s="62" t="inlineStr">
        <is>
          <t>SQL</t>
        </is>
      </c>
      <c r="CF63" s="63" t="inlineStr">
        <is>
          <t>MQL</t>
        </is>
      </c>
      <c r="CG63" s="360" t="inlineStr">
        <is>
          <t>SQL</t>
        </is>
      </c>
      <c r="CH63" s="65" t="inlineStr">
        <is>
          <t>MQL</t>
        </is>
      </c>
      <c r="CI63" s="66" t="inlineStr">
        <is>
          <t>SQL</t>
        </is>
      </c>
      <c r="CJ63" s="65" t="inlineStr">
        <is>
          <t>MQL</t>
        </is>
      </c>
      <c r="CK63" s="66" t="inlineStr">
        <is>
          <t>SQL</t>
        </is>
      </c>
      <c r="CL63" s="65" t="inlineStr">
        <is>
          <t>MQL</t>
        </is>
      </c>
      <c r="CM63" s="66" t="inlineStr">
        <is>
          <t>SQL</t>
        </is>
      </c>
      <c r="CN63" s="65" t="inlineStr">
        <is>
          <t>MQL</t>
        </is>
      </c>
      <c r="CO63" s="66" t="inlineStr">
        <is>
          <t>SQL</t>
        </is>
      </c>
      <c r="CP63" s="65" t="inlineStr">
        <is>
          <t>MQL</t>
        </is>
      </c>
      <c r="CQ63" s="66" t="inlineStr">
        <is>
          <t>SQL</t>
        </is>
      </c>
    </row>
    <row r="64">
      <c r="A64" s="535" t="inlineStr">
        <is>
          <t>Всего</t>
        </is>
      </c>
      <c r="B64" s="536">
        <f>IFERROR(B59/B5,0)</f>
        <v/>
      </c>
      <c r="C64" s="536">
        <f>IFERROR(B59/C5,0)</f>
        <v/>
      </c>
      <c r="D64" s="536">
        <f>IFERROR(D59/D5,0)</f>
        <v/>
      </c>
      <c r="E64" s="536">
        <f>IFERROR(D59/E5,0)</f>
        <v/>
      </c>
      <c r="F64" s="536">
        <f>IFERROR(F59/F5,0)</f>
        <v/>
      </c>
      <c r="G64" s="536">
        <f>IFERROR(F59/G5,0)</f>
        <v/>
      </c>
      <c r="H64" s="536">
        <f>IFERROR(H59/H5,0)</f>
        <v/>
      </c>
      <c r="I64" s="536">
        <f>IFERROR(H59/I5,0)</f>
        <v/>
      </c>
      <c r="J64" s="536">
        <f>IFERROR(J59/J5,0)</f>
        <v/>
      </c>
      <c r="K64" s="536">
        <f>IFERROR(J59/K5,0)</f>
        <v/>
      </c>
      <c r="L64" s="536">
        <f>IFERROR(L59/L5,0)</f>
        <v/>
      </c>
      <c r="M64" s="536">
        <f>IFERROR(L59/M5,0)</f>
        <v/>
      </c>
      <c r="N64" s="537">
        <f>IFERROR(N59/N5,0)</f>
        <v/>
      </c>
      <c r="O64" s="537">
        <f>IFERROR(N59/O5,0)</f>
        <v/>
      </c>
      <c r="P64" s="537">
        <f>IFERROR(P59/P5,0)</f>
        <v/>
      </c>
      <c r="Q64" s="537">
        <f>IFERROR(P59/Q5,0)</f>
        <v/>
      </c>
      <c r="R64" s="365" t="n"/>
      <c r="S64" s="367" t="n"/>
      <c r="T64" s="365" t="n"/>
      <c r="U64" s="367" t="n"/>
      <c r="V64" s="365" t="n"/>
      <c r="W64" s="367" t="n"/>
      <c r="X64" s="537">
        <f>IFERROR(X24/X5,0)</f>
        <v/>
      </c>
      <c r="Y64" s="537">
        <f>IFERROR(X24/Y5,0)</f>
        <v/>
      </c>
      <c r="Z64" s="365" t="n"/>
      <c r="AA64" s="367" t="n"/>
      <c r="AB64" s="537">
        <f>IFERROR(AB59/AB5,0)</f>
        <v/>
      </c>
      <c r="AC64" s="537">
        <f>IFERROR(AB59/AC5,0)</f>
        <v/>
      </c>
      <c r="AD64" s="537">
        <f>IFERROR(AD59/AD5,0)</f>
        <v/>
      </c>
      <c r="AE64" s="537">
        <f>IFERROR(AD59/AE5,0)</f>
        <v/>
      </c>
      <c r="AF64" s="367" t="n"/>
      <c r="AG64" s="367" t="n"/>
      <c r="AH64" s="367" t="n"/>
      <c r="AI64" s="367" t="n"/>
      <c r="AJ64" s="367" t="n"/>
      <c r="AK64" s="367" t="n"/>
      <c r="AL64" s="367" t="n"/>
      <c r="AM64" s="367" t="n"/>
      <c r="AN64" s="367" t="n"/>
      <c r="AO64" s="367" t="n"/>
      <c r="AP64" s="537">
        <f>IFERROR(AP59/AP5,0)</f>
        <v/>
      </c>
      <c r="AQ64" s="537">
        <f>IFERROR(AP59/AQ5,0)</f>
        <v/>
      </c>
      <c r="AR64" s="537">
        <f>IFERROR(AR59/AR5,0)</f>
        <v/>
      </c>
      <c r="AS64" s="537">
        <f>IFERROR(AR59/AS5,0)</f>
        <v/>
      </c>
      <c r="AT64" s="367" t="n"/>
      <c r="AU64" s="367" t="n"/>
      <c r="AV64" s="367" t="n"/>
      <c r="AW64" s="367" t="n"/>
      <c r="AX64" s="367" t="n"/>
      <c r="AY64" s="367" t="n"/>
      <c r="AZ64" s="367" t="n"/>
      <c r="BA64" s="367" t="n"/>
      <c r="BB64" s="367" t="n"/>
      <c r="BC64" s="367" t="n"/>
      <c r="BD64" s="367" t="n"/>
      <c r="BE64" s="367" t="n"/>
      <c r="BF64" s="537">
        <f>IFERROR(BF59/BF5,0)</f>
        <v/>
      </c>
      <c r="BG64" s="537">
        <f>IFERROR(BF59/BG5,0)</f>
        <v/>
      </c>
      <c r="BH64" s="537">
        <f>IFERROR(BH59/BH5,0)</f>
        <v/>
      </c>
      <c r="BI64" s="537">
        <f>IFERROR(BH59/BI5,0)</f>
        <v/>
      </c>
      <c r="BJ64" s="367" t="n"/>
      <c r="BK64" s="367" t="n"/>
      <c r="BL64" s="367" t="n"/>
      <c r="BM64" s="367" t="n"/>
      <c r="BN64" s="367" t="n"/>
      <c r="BO64" s="367" t="n"/>
      <c r="BP64" s="367" t="n"/>
      <c r="BQ64" s="367" t="n"/>
      <c r="BR64" s="537">
        <f>IFERROR(BR59/BR5,0)</f>
        <v/>
      </c>
      <c r="BS64" s="537">
        <f>IFERROR(BR59/BS5,0)</f>
        <v/>
      </c>
      <c r="BT64" s="537">
        <f>IFERROR(BT59/BT5,0)</f>
        <v/>
      </c>
      <c r="BU64" s="537">
        <f>IFERROR(BT59/BU5,0)</f>
        <v/>
      </c>
      <c r="BV64" s="367" t="n"/>
      <c r="BW64" s="367" t="n"/>
      <c r="BX64" s="367" t="n"/>
      <c r="BY64" s="367" t="n"/>
      <c r="BZ64" s="367" t="n"/>
      <c r="CA64" s="367" t="n"/>
      <c r="CB64" s="367" t="n"/>
      <c r="CC64" s="367" t="n"/>
      <c r="CD64" s="365">
        <f>IFERROR(CD59/CD5,0)</f>
        <v/>
      </c>
      <c r="CE64" s="366">
        <f>IFERROR(CD59/CE5,0)</f>
        <v/>
      </c>
      <c r="CF64" s="367">
        <f>IFERROR(CF59/CF5,0)</f>
        <v/>
      </c>
      <c r="CG64" s="367">
        <f>IFERROR(CF59/CG5,0)</f>
        <v/>
      </c>
      <c r="CH64" s="368" t="n"/>
      <c r="CI64" s="368" t="n"/>
      <c r="CJ64" s="368" t="n"/>
      <c r="CK64" s="368" t="n"/>
      <c r="CL64" s="368" t="n"/>
      <c r="CM64" s="368" t="n"/>
      <c r="CN64" s="368" t="n"/>
      <c r="CO64" s="368" t="n"/>
      <c r="CP64" s="368" t="n"/>
      <c r="CQ64" s="368" t="n"/>
    </row>
    <row r="65">
      <c r="A65" s="535" t="inlineStr">
        <is>
          <t>Без ФОТа</t>
        </is>
      </c>
      <c r="B65" s="536">
        <f>IFERROR(B58/B5,0)</f>
        <v/>
      </c>
      <c r="C65" s="536">
        <f>IFERROR(B23/C5,0)</f>
        <v/>
      </c>
      <c r="D65" s="536">
        <f>0</f>
        <v/>
      </c>
      <c r="E65" s="536">
        <f>IFERROR(D58/E5,0)</f>
        <v/>
      </c>
      <c r="F65" s="536">
        <f>0</f>
        <v/>
      </c>
      <c r="G65" s="536">
        <f>IFERROR(F58/G5,0)</f>
        <v/>
      </c>
      <c r="H65" s="536">
        <f>IFERROR(H58/H5,0)</f>
        <v/>
      </c>
      <c r="I65" s="536">
        <f>IFERROR(H58/I5,0)</f>
        <v/>
      </c>
      <c r="J65" s="536">
        <f>0</f>
        <v/>
      </c>
      <c r="K65" s="536">
        <f>IFERROR(J58/K5,0)</f>
        <v/>
      </c>
      <c r="L65" s="536">
        <f>IFERROR(L58/L5,0)</f>
        <v/>
      </c>
      <c r="M65" s="536">
        <f>IFERROR(L58/M5,0)</f>
        <v/>
      </c>
      <c r="N65" s="537">
        <f>0</f>
        <v/>
      </c>
      <c r="O65" s="537">
        <f>IFERROR(N58/O5,0)</f>
        <v/>
      </c>
      <c r="P65" s="537">
        <f>IFERROR(P58/P5,0)</f>
        <v/>
      </c>
      <c r="Q65" s="537">
        <f>IFERROR(P58/Q5,0)</f>
        <v/>
      </c>
      <c r="R65" s="365" t="n"/>
      <c r="S65" s="367" t="n"/>
      <c r="T65" s="365" t="n"/>
      <c r="U65" s="367" t="n"/>
      <c r="V65" s="365" t="n"/>
      <c r="W65" s="367" t="n"/>
      <c r="X65" s="365" t="n"/>
      <c r="Y65" s="367" t="n"/>
      <c r="Z65" s="365" t="n"/>
      <c r="AA65" s="367" t="n"/>
      <c r="AB65" s="537">
        <f>0</f>
        <v/>
      </c>
      <c r="AC65" s="537">
        <f>IFERROR(AB58/AC5,0)</f>
        <v/>
      </c>
      <c r="AD65" s="537">
        <f>IFERROR(AD58/AD5,0)</f>
        <v/>
      </c>
      <c r="AE65" s="537">
        <f>IFERROR(AD58/AE5,0)</f>
        <v/>
      </c>
      <c r="AF65" s="367" t="n"/>
      <c r="AG65" s="367" t="n"/>
      <c r="AH65" s="367" t="n"/>
      <c r="AI65" s="367" t="n"/>
      <c r="AJ65" s="367" t="n"/>
      <c r="AK65" s="367" t="n"/>
      <c r="AL65" s="367" t="n"/>
      <c r="AM65" s="367" t="n"/>
      <c r="AN65" s="367" t="n"/>
      <c r="AO65" s="367" t="n"/>
      <c r="AP65" s="537">
        <f>0</f>
        <v/>
      </c>
      <c r="AQ65" s="537">
        <f>IFERROR(AP58/AQ5,0)</f>
        <v/>
      </c>
      <c r="AR65" s="537">
        <f>0</f>
        <v/>
      </c>
      <c r="AS65" s="537">
        <f>IFERROR(AR58/AS5,0)</f>
        <v/>
      </c>
      <c r="AT65" s="367" t="n"/>
      <c r="AU65" s="367" t="n"/>
      <c r="AV65" s="367" t="n"/>
      <c r="AW65" s="367" t="n"/>
      <c r="AX65" s="367" t="n"/>
      <c r="AY65" s="367" t="n"/>
      <c r="AZ65" s="367" t="n"/>
      <c r="BA65" s="367" t="n"/>
      <c r="BB65" s="367" t="n"/>
      <c r="BC65" s="367" t="n"/>
      <c r="BD65" s="367" t="n"/>
      <c r="BE65" s="367" t="n"/>
      <c r="BF65" s="537">
        <f>0</f>
        <v/>
      </c>
      <c r="BG65" s="537">
        <f>IFERROR(BF58/BG5,0)</f>
        <v/>
      </c>
      <c r="BH65" s="537">
        <f>0</f>
        <v/>
      </c>
      <c r="BI65" s="537">
        <f>IFERROR(BH58/BI5,0)</f>
        <v/>
      </c>
      <c r="BJ65" s="367" t="n"/>
      <c r="BK65" s="367" t="n"/>
      <c r="BL65" s="367" t="n"/>
      <c r="BM65" s="367" t="n"/>
      <c r="BN65" s="367" t="n"/>
      <c r="BO65" s="367" t="n"/>
      <c r="BP65" s="367" t="n"/>
      <c r="BQ65" s="367" t="n"/>
      <c r="BR65" s="537">
        <f>0</f>
        <v/>
      </c>
      <c r="BS65" s="537">
        <f>IFERROR(BR58/BS5,0)</f>
        <v/>
      </c>
      <c r="BT65" s="537">
        <f>0</f>
        <v/>
      </c>
      <c r="BU65" s="537">
        <f>IFERROR(BT58/BU5,0)</f>
        <v/>
      </c>
      <c r="BV65" s="367" t="n"/>
      <c r="BW65" s="367" t="n"/>
      <c r="BX65" s="367" t="n"/>
      <c r="BY65" s="367" t="n"/>
      <c r="BZ65" s="367" t="n"/>
      <c r="CA65" s="367" t="n"/>
      <c r="CB65" s="367" t="n"/>
      <c r="CC65" s="367" t="n"/>
      <c r="CD65" s="365">
        <f>0</f>
        <v/>
      </c>
      <c r="CE65" s="367">
        <f>IFERROR(CD58/CE5,0)</f>
        <v/>
      </c>
      <c r="CF65" s="365">
        <f>0</f>
        <v/>
      </c>
      <c r="CG65" s="367">
        <f>IFERROR(CF58/CG5,0)</f>
        <v/>
      </c>
      <c r="CH65" s="368" t="n"/>
      <c r="CI65" s="368" t="n"/>
      <c r="CJ65" s="368" t="n"/>
      <c r="CK65" s="368" t="n"/>
      <c r="CL65" s="368" t="n"/>
      <c r="CM65" s="368" t="n"/>
      <c r="CN65" s="368" t="n"/>
      <c r="CO65" s="368" t="n"/>
      <c r="CP65" s="368" t="n"/>
      <c r="CQ65" s="368" t="n"/>
    </row>
    <row r="66">
      <c r="A66" s="538" t="inlineStr">
        <is>
          <t>CPL платное продвижение</t>
        </is>
      </c>
      <c r="B66" s="539">
        <f>IFERROR(B23/B5,0)</f>
        <v/>
      </c>
      <c r="C66" s="371" t="n"/>
      <c r="D66" s="539">
        <f>IFERROR(D23/D5,0)</f>
        <v/>
      </c>
      <c r="E66" s="539">
        <f>IFERROR(D23/E5,0)</f>
        <v/>
      </c>
      <c r="F66" s="539">
        <f>0</f>
        <v/>
      </c>
      <c r="G66" s="539">
        <f>0</f>
        <v/>
      </c>
      <c r="H66" s="539">
        <f>0</f>
        <v/>
      </c>
      <c r="I66" s="539">
        <f>0</f>
        <v/>
      </c>
      <c r="J66" s="539">
        <f>0</f>
        <v/>
      </c>
      <c r="K66" s="539">
        <f>0</f>
        <v/>
      </c>
      <c r="L66" s="539">
        <f>0</f>
        <v/>
      </c>
      <c r="M66" s="539">
        <f>0</f>
        <v/>
      </c>
      <c r="N66" s="539">
        <f>0</f>
        <v/>
      </c>
      <c r="O66" s="539">
        <f>0</f>
        <v/>
      </c>
      <c r="P66" s="539">
        <f>IFERROR(P23/P5,0)</f>
        <v/>
      </c>
      <c r="Q66" s="539">
        <f>IFERROR(P23/Q5,0)</f>
        <v/>
      </c>
      <c r="R66" s="371" t="n"/>
      <c r="S66" s="371" t="n"/>
      <c r="T66" s="372" t="n"/>
      <c r="U66" s="371" t="n"/>
      <c r="V66" s="372" t="n"/>
      <c r="W66" s="371" t="n"/>
      <c r="X66" s="372" t="n"/>
      <c r="Y66" s="371" t="n"/>
      <c r="Z66" s="372" t="n"/>
      <c r="AA66" s="373" t="n"/>
      <c r="AB66" s="539">
        <f>0</f>
        <v/>
      </c>
      <c r="AC66" s="539">
        <f>0</f>
        <v/>
      </c>
      <c r="AD66" s="539">
        <f>IFERROR(AD23/AD5,0)</f>
        <v/>
      </c>
      <c r="AE66" s="539">
        <f>IFERROR(AD23/AE5,0)</f>
        <v/>
      </c>
      <c r="AF66" s="371" t="n"/>
      <c r="AG66" s="371" t="n"/>
      <c r="AH66" s="371" t="n"/>
      <c r="AI66" s="371" t="n"/>
      <c r="AJ66" s="371" t="n"/>
      <c r="AK66" s="371" t="n"/>
      <c r="AL66" s="371" t="n"/>
      <c r="AM66" s="371" t="n"/>
      <c r="AN66" s="371" t="n"/>
      <c r="AO66" s="371" t="n"/>
      <c r="AP66" s="539">
        <f>0</f>
        <v/>
      </c>
      <c r="AQ66" s="539">
        <f>0</f>
        <v/>
      </c>
      <c r="AR66" s="539">
        <f>0</f>
        <v/>
      </c>
      <c r="AS66" s="539">
        <f>0</f>
        <v/>
      </c>
      <c r="AT66" s="371" t="n"/>
      <c r="AU66" s="371" t="n"/>
      <c r="AV66" s="371" t="n"/>
      <c r="AW66" s="371" t="n"/>
      <c r="AX66" s="371" t="n"/>
      <c r="AY66" s="371" t="n"/>
      <c r="AZ66" s="371" t="n"/>
      <c r="BA66" s="371" t="n"/>
      <c r="BB66" s="371" t="n"/>
      <c r="BC66" s="371" t="n"/>
      <c r="BD66" s="371" t="n"/>
      <c r="BE66" s="371" t="n"/>
      <c r="BF66" s="539">
        <f>0</f>
        <v/>
      </c>
      <c r="BG66" s="539">
        <f>0</f>
        <v/>
      </c>
      <c r="BH66" s="539">
        <f>0</f>
        <v/>
      </c>
      <c r="BI66" s="539">
        <f>0</f>
        <v/>
      </c>
      <c r="BJ66" s="371" t="n"/>
      <c r="BK66" s="371" t="n"/>
      <c r="BL66" s="371" t="n"/>
      <c r="BM66" s="371" t="n"/>
      <c r="BN66" s="371" t="n"/>
      <c r="BO66" s="371" t="n"/>
      <c r="BP66" s="371" t="n"/>
      <c r="BQ66" s="371" t="n"/>
      <c r="BR66" s="539">
        <f>0</f>
        <v/>
      </c>
      <c r="BS66" s="539">
        <f>0</f>
        <v/>
      </c>
      <c r="BT66" s="539">
        <f>0</f>
        <v/>
      </c>
      <c r="BU66" s="539">
        <f>0</f>
        <v/>
      </c>
      <c r="BV66" s="371" t="n"/>
      <c r="BW66" s="371" t="n"/>
      <c r="BX66" s="371" t="n"/>
      <c r="BY66" s="371" t="n"/>
      <c r="BZ66" s="371" t="n"/>
      <c r="CA66" s="371" t="n"/>
      <c r="CB66" s="371" t="n"/>
      <c r="CC66" s="371" t="n"/>
      <c r="CD66" s="371">
        <f>0</f>
        <v/>
      </c>
      <c r="CE66" s="371">
        <f>0</f>
        <v/>
      </c>
      <c r="CF66" s="372">
        <f>0</f>
        <v/>
      </c>
      <c r="CG66" s="373">
        <f>0</f>
        <v/>
      </c>
      <c r="CH66" s="376" t="n"/>
      <c r="CI66" s="376" t="n"/>
      <c r="CJ66" s="376" t="n"/>
      <c r="CK66" s="376" t="n"/>
      <c r="CL66" s="376" t="n"/>
      <c r="CM66" s="376" t="n"/>
      <c r="CN66" s="376" t="n"/>
      <c r="CO66" s="376" t="n"/>
      <c r="CP66" s="376" t="n"/>
      <c r="CQ66" s="377" t="n"/>
    </row>
    <row r="67">
      <c r="A67" s="540" t="inlineStr">
        <is>
          <t>SEO</t>
        </is>
      </c>
      <c r="B67" s="521">
        <f>IFERROR(B33/B7,0)</f>
        <v/>
      </c>
      <c r="C67" s="521">
        <f>IFERROR(B33/C7,0)</f>
        <v/>
      </c>
      <c r="D67" s="521">
        <f>IFERROR(D33/D7,0)</f>
        <v/>
      </c>
      <c r="E67" s="521">
        <f>IFERROR(D33/E7,0)</f>
        <v/>
      </c>
      <c r="F67" s="521">
        <f>IFERROR(F33/F7,0)</f>
        <v/>
      </c>
      <c r="G67" s="521">
        <f>IFERROR(F33/G7,0)</f>
        <v/>
      </c>
      <c r="H67" s="521">
        <f>IFERROR(H33/H7,0)</f>
        <v/>
      </c>
      <c r="I67" s="521">
        <f>IFERROR(H33/I7,0)</f>
        <v/>
      </c>
      <c r="J67" s="521">
        <f>IFERROR(J33/J7,0)</f>
        <v/>
      </c>
      <c r="K67" s="521">
        <f>IFERROR(J33/K7,0)</f>
        <v/>
      </c>
      <c r="L67" s="521">
        <f>IFERROR(L33/L7,0)</f>
        <v/>
      </c>
      <c r="M67" s="521">
        <f>IFERROR(L33/M7,0)</f>
        <v/>
      </c>
      <c r="N67" s="521">
        <f>0</f>
        <v/>
      </c>
      <c r="O67" s="380" t="n"/>
      <c r="P67" s="379" t="n"/>
      <c r="Q67" s="380" t="n"/>
      <c r="R67" s="379" t="n"/>
      <c r="S67" s="379" t="n"/>
      <c r="T67" s="257" t="n"/>
      <c r="U67" s="379" t="n"/>
      <c r="V67" s="257" t="n"/>
      <c r="W67" s="379" t="n"/>
      <c r="X67" s="257" t="n"/>
      <c r="Y67" s="379" t="n"/>
      <c r="Z67" s="257" t="n"/>
      <c r="AA67" s="380" t="n"/>
      <c r="AB67" s="379" t="n"/>
      <c r="AC67" s="380" t="n"/>
      <c r="AD67" s="379" t="n"/>
      <c r="AE67" s="521">
        <f>0</f>
        <v/>
      </c>
      <c r="AF67" s="379" t="n"/>
      <c r="AG67" s="379" t="n"/>
      <c r="AH67" s="379" t="n"/>
      <c r="AI67" s="379" t="n"/>
      <c r="AJ67" s="379" t="n"/>
      <c r="AK67" s="379" t="n"/>
      <c r="AL67" s="379" t="n"/>
      <c r="AM67" s="379" t="n"/>
      <c r="AN67" s="379" t="n"/>
      <c r="AO67" s="379" t="n"/>
      <c r="AP67" s="521">
        <f>0</f>
        <v/>
      </c>
      <c r="AQ67" s="380" t="n"/>
      <c r="AR67" s="379" t="n"/>
      <c r="AS67" s="521">
        <f>0</f>
        <v/>
      </c>
      <c r="AT67" s="379" t="n"/>
      <c r="AU67" s="379" t="n"/>
      <c r="AV67" s="379" t="n"/>
      <c r="AW67" s="379" t="n"/>
      <c r="AX67" s="379" t="n"/>
      <c r="AY67" s="379" t="n"/>
      <c r="AZ67" s="379" t="n"/>
      <c r="BA67" s="379" t="n"/>
      <c r="BB67" s="379" t="n"/>
      <c r="BC67" s="379" t="n"/>
      <c r="BD67" s="379" t="n"/>
      <c r="BE67" s="379" t="n"/>
      <c r="BF67" s="521">
        <f>0</f>
        <v/>
      </c>
      <c r="BG67" s="380" t="n"/>
      <c r="BH67" s="379" t="n"/>
      <c r="BI67" s="521" t="inlineStr">
        <is>
          <t>#DIV/0!</t>
        </is>
      </c>
      <c r="BJ67" s="379" t="n"/>
      <c r="BK67" s="379" t="n"/>
      <c r="BL67" s="379" t="n"/>
      <c r="BM67" s="379" t="n"/>
      <c r="BN67" s="379" t="n"/>
      <c r="BO67" s="379" t="n"/>
      <c r="BP67" s="379" t="n"/>
      <c r="BQ67" s="379" t="n"/>
      <c r="BR67" s="521">
        <f>0</f>
        <v/>
      </c>
      <c r="BS67" s="380" t="n"/>
      <c r="BT67" s="379" t="n"/>
      <c r="BU67" s="521">
        <f>0</f>
        <v/>
      </c>
      <c r="BV67" s="379" t="n"/>
      <c r="BW67" s="379" t="n"/>
      <c r="BX67" s="379" t="n"/>
      <c r="BY67" s="379" t="n"/>
      <c r="BZ67" s="379" t="n"/>
      <c r="CA67" s="379" t="n"/>
      <c r="CB67" s="379" t="n"/>
      <c r="CC67" s="379" t="n"/>
      <c r="CD67" s="257">
        <f>0</f>
        <v/>
      </c>
      <c r="CE67" s="380" t="n"/>
      <c r="CF67" s="379" t="n"/>
      <c r="CG67" s="380" t="n"/>
      <c r="CH67" s="381" t="n"/>
      <c r="CI67" s="381" t="n"/>
      <c r="CJ67" s="381" t="n"/>
      <c r="CK67" s="381" t="n"/>
      <c r="CL67" s="381" t="n"/>
      <c r="CM67" s="381" t="n"/>
      <c r="CN67" s="381" t="n"/>
      <c r="CO67" s="381" t="n"/>
      <c r="CP67" s="381" t="n"/>
      <c r="CQ67" s="382" t="n"/>
    </row>
    <row r="68">
      <c r="A68" s="540" t="inlineStr">
        <is>
          <t>Яндекс.Директ</t>
        </is>
      </c>
      <c r="B68" s="521">
        <f>IFERROR(B26/B8,0)</f>
        <v/>
      </c>
      <c r="C68" s="521">
        <f>IFERROR(B26/C8,0)</f>
        <v/>
      </c>
      <c r="D68" s="521">
        <f>IFERROR(D26/D8,0)</f>
        <v/>
      </c>
      <c r="E68" s="521">
        <f>IFERROR(D26/E8,0)</f>
        <v/>
      </c>
      <c r="F68" s="521">
        <f>IFERROR(F26/F8,0)</f>
        <v/>
      </c>
      <c r="G68" s="521">
        <f>IFERROR(F26/G8,0)</f>
        <v/>
      </c>
      <c r="H68" s="521">
        <f>IFERROR(H26/H8,0)</f>
        <v/>
      </c>
      <c r="I68" s="521">
        <f>IFERROR(H26/I8,0)</f>
        <v/>
      </c>
      <c r="J68" s="521">
        <f>IFERROR(J26/J8,0)</f>
        <v/>
      </c>
      <c r="K68" s="521">
        <f>IFERROR(J26/K8,0)</f>
        <v/>
      </c>
      <c r="L68" s="521">
        <f>IFERROR(L26/L8,0)</f>
        <v/>
      </c>
      <c r="M68" s="521">
        <f>IFERROR(L26/M8,0)</f>
        <v/>
      </c>
      <c r="N68" s="521">
        <f>0</f>
        <v/>
      </c>
      <c r="O68" s="380" t="n"/>
      <c r="P68" s="379" t="n"/>
      <c r="Q68" s="380" t="n"/>
      <c r="R68" s="379" t="n"/>
      <c r="S68" s="379" t="n"/>
      <c r="T68" s="257" t="n"/>
      <c r="U68" s="379" t="n"/>
      <c r="V68" s="257" t="n"/>
      <c r="W68" s="379" t="n"/>
      <c r="X68" s="257" t="n"/>
      <c r="Y68" s="379" t="n"/>
      <c r="Z68" s="257" t="n"/>
      <c r="AA68" s="380" t="n"/>
      <c r="AB68" s="379" t="n"/>
      <c r="AC68" s="380" t="n"/>
      <c r="AD68" s="379" t="n"/>
      <c r="AE68" s="521" t="n">
        <v>0</v>
      </c>
      <c r="AF68" s="379" t="n"/>
      <c r="AG68" s="379" t="n"/>
      <c r="AH68" s="379" t="n"/>
      <c r="AI68" s="379" t="n"/>
      <c r="AJ68" s="379" t="n"/>
      <c r="AK68" s="379" t="n"/>
      <c r="AL68" s="379" t="n"/>
      <c r="AM68" s="379" t="n"/>
      <c r="AN68" s="379" t="n"/>
      <c r="AO68" s="379" t="n"/>
      <c r="AP68" s="521">
        <f>0</f>
        <v/>
      </c>
      <c r="AQ68" s="380" t="n"/>
      <c r="AR68" s="379" t="n"/>
      <c r="AS68" s="521" t="n">
        <v>0</v>
      </c>
      <c r="AT68" s="379" t="n"/>
      <c r="AU68" s="379" t="n"/>
      <c r="AV68" s="379" t="n"/>
      <c r="AW68" s="379" t="n"/>
      <c r="AX68" s="379" t="n"/>
      <c r="AY68" s="379" t="n"/>
      <c r="AZ68" s="379" t="n"/>
      <c r="BA68" s="379" t="n"/>
      <c r="BB68" s="379" t="n"/>
      <c r="BC68" s="379" t="n"/>
      <c r="BD68" s="379" t="n"/>
      <c r="BE68" s="379" t="n"/>
      <c r="BF68" s="521">
        <f>0</f>
        <v/>
      </c>
      <c r="BG68" s="380" t="n"/>
      <c r="BH68" s="379" t="n"/>
      <c r="BI68" s="521" t="n">
        <v>0</v>
      </c>
      <c r="BJ68" s="379" t="n"/>
      <c r="BK68" s="379" t="n"/>
      <c r="BL68" s="379" t="n"/>
      <c r="BM68" s="379" t="n"/>
      <c r="BN68" s="379" t="n"/>
      <c r="BO68" s="379" t="n"/>
      <c r="BP68" s="379" t="n"/>
      <c r="BQ68" s="379" t="n"/>
      <c r="BR68" s="521">
        <f>0</f>
        <v/>
      </c>
      <c r="BS68" s="380" t="n"/>
      <c r="BT68" s="379" t="n"/>
      <c r="BU68" s="521" t="n">
        <v>0</v>
      </c>
      <c r="BV68" s="379" t="n"/>
      <c r="BW68" s="379" t="n"/>
      <c r="BX68" s="379" t="n"/>
      <c r="BY68" s="379" t="n"/>
      <c r="BZ68" s="379" t="n"/>
      <c r="CA68" s="379" t="n"/>
      <c r="CB68" s="379" t="n"/>
      <c r="CC68" s="379" t="n"/>
      <c r="CD68" s="257">
        <f>0</f>
        <v/>
      </c>
      <c r="CE68" s="380" t="n"/>
      <c r="CF68" s="379" t="n"/>
      <c r="CG68" s="380" t="n"/>
      <c r="CH68" s="381" t="n"/>
      <c r="CI68" s="381" t="n"/>
      <c r="CJ68" s="381" t="n"/>
      <c r="CK68" s="381" t="n"/>
      <c r="CL68" s="381" t="n"/>
      <c r="CM68" s="381" t="n"/>
      <c r="CN68" s="381" t="n"/>
      <c r="CO68" s="381" t="n"/>
      <c r="CP68" s="381" t="n"/>
      <c r="CQ68" s="382" t="n"/>
    </row>
    <row r="69">
      <c r="A69" s="540" t="inlineStr">
        <is>
          <t xml:space="preserve">VK ADS </t>
        </is>
      </c>
      <c r="B69" s="521">
        <f>0</f>
        <v/>
      </c>
      <c r="C69" s="521">
        <f>0</f>
        <v/>
      </c>
      <c r="D69" s="521">
        <f>0</f>
        <v/>
      </c>
      <c r="E69" s="521">
        <f>0</f>
        <v/>
      </c>
      <c r="F69" s="521">
        <f>0</f>
        <v/>
      </c>
      <c r="G69" s="521">
        <f>0</f>
        <v/>
      </c>
      <c r="H69" s="521">
        <f>0</f>
        <v/>
      </c>
      <c r="I69" s="521">
        <f>0</f>
        <v/>
      </c>
      <c r="J69" s="521">
        <f>0</f>
        <v/>
      </c>
      <c r="K69" s="521">
        <f>0</f>
        <v/>
      </c>
      <c r="L69" s="521">
        <f>0</f>
        <v/>
      </c>
      <c r="M69" s="521">
        <f>0</f>
        <v/>
      </c>
      <c r="N69" s="521">
        <f>IFERROR(N34/N12,0)</f>
        <v/>
      </c>
      <c r="O69" s="380" t="n"/>
      <c r="P69" s="379" t="n"/>
      <c r="Q69" s="380" t="n"/>
      <c r="R69" s="379" t="n"/>
      <c r="S69" s="379" t="n"/>
      <c r="T69" s="257" t="n"/>
      <c r="U69" s="379" t="n"/>
      <c r="V69" s="257" t="n"/>
      <c r="W69" s="379" t="n"/>
      <c r="X69" s="257" t="n"/>
      <c r="Y69" s="379" t="n"/>
      <c r="Z69" s="257" t="n"/>
      <c r="AA69" s="380" t="n"/>
      <c r="AB69" s="379" t="n"/>
      <c r="AC69" s="380" t="n"/>
      <c r="AD69" s="379" t="n"/>
      <c r="AE69" s="521" t="n">
        <v>0</v>
      </c>
      <c r="AF69" s="379" t="n"/>
      <c r="AG69" s="379" t="n"/>
      <c r="AH69" s="379" t="n"/>
      <c r="AI69" s="379" t="n"/>
      <c r="AJ69" s="379" t="n"/>
      <c r="AK69" s="379" t="n"/>
      <c r="AL69" s="379" t="n"/>
      <c r="AM69" s="379" t="n"/>
      <c r="AN69" s="379" t="n"/>
      <c r="AO69" s="379" t="n"/>
      <c r="AP69" s="521">
        <f>IFERROR(AP34/AP12,0)</f>
        <v/>
      </c>
      <c r="AQ69" s="380" t="n"/>
      <c r="AR69" s="379" t="n"/>
      <c r="AS69" s="521">
        <f>0</f>
        <v/>
      </c>
      <c r="AT69" s="379" t="n"/>
      <c r="AU69" s="379" t="n"/>
      <c r="AV69" s="379" t="n"/>
      <c r="AW69" s="379" t="n"/>
      <c r="AX69" s="379" t="n"/>
      <c r="AY69" s="379" t="n"/>
      <c r="AZ69" s="379" t="n"/>
      <c r="BA69" s="379" t="n"/>
      <c r="BB69" s="379" t="n"/>
      <c r="BC69" s="379" t="n"/>
      <c r="BD69" s="379" t="n"/>
      <c r="BE69" s="379" t="n"/>
      <c r="BF69" s="521">
        <f>IFERROR(BF34/BF12,0)</f>
        <v/>
      </c>
      <c r="BG69" s="380" t="n"/>
      <c r="BH69" s="379" t="n"/>
      <c r="BI69" s="521">
        <f>IFERROR(BH34/BI16,0)</f>
        <v/>
      </c>
      <c r="BJ69" s="379" t="n"/>
      <c r="BK69" s="379" t="n"/>
      <c r="BL69" s="379" t="n"/>
      <c r="BM69" s="379" t="n"/>
      <c r="BN69" s="379" t="n"/>
      <c r="BO69" s="379" t="n"/>
      <c r="BP69" s="379" t="n"/>
      <c r="BQ69" s="379" t="n"/>
      <c r="BR69" s="521">
        <f>IFERROR(BR34/BR12,0)</f>
        <v/>
      </c>
      <c r="BS69" s="380" t="n"/>
      <c r="BT69" s="379" t="n"/>
      <c r="BU69" s="521">
        <f>IFERROR(BT34/BU16,0)</f>
        <v/>
      </c>
      <c r="BV69" s="379" t="n"/>
      <c r="BW69" s="379" t="n"/>
      <c r="BX69" s="379" t="n"/>
      <c r="BY69" s="379" t="n"/>
      <c r="BZ69" s="379" t="n"/>
      <c r="CA69" s="379" t="n"/>
      <c r="CB69" s="379" t="n"/>
      <c r="CC69" s="379" t="n"/>
      <c r="CD69" s="257">
        <f>IFERROR(CD34/CD12,0)</f>
        <v/>
      </c>
      <c r="CE69" s="380" t="n"/>
      <c r="CF69" s="379" t="n"/>
      <c r="CG69" s="380" t="n"/>
      <c r="CH69" s="381" t="n"/>
      <c r="CI69" s="381" t="n"/>
      <c r="CJ69" s="381" t="n"/>
      <c r="CK69" s="381" t="n"/>
      <c r="CL69" s="381" t="n"/>
      <c r="CM69" s="381" t="n"/>
      <c r="CN69" s="381" t="n"/>
      <c r="CO69" s="381" t="n"/>
      <c r="CP69" s="381" t="n"/>
      <c r="CQ69" s="382" t="n"/>
    </row>
    <row r="70">
      <c r="A70" s="540" t="inlineStr">
        <is>
          <t>Рассылки по холодной базе</t>
        </is>
      </c>
      <c r="B70" s="521">
        <f>0</f>
        <v/>
      </c>
      <c r="C70" s="521">
        <f>0</f>
        <v/>
      </c>
      <c r="D70" s="521">
        <f>0</f>
        <v/>
      </c>
      <c r="E70" s="521">
        <f>0</f>
        <v/>
      </c>
      <c r="F70" s="521">
        <f>0</f>
        <v/>
      </c>
      <c r="G70" s="521">
        <f>0</f>
        <v/>
      </c>
      <c r="H70" s="521">
        <f>0</f>
        <v/>
      </c>
      <c r="I70" s="521">
        <f>0</f>
        <v/>
      </c>
      <c r="J70" s="521">
        <f>0</f>
        <v/>
      </c>
      <c r="K70" s="521">
        <f>0</f>
        <v/>
      </c>
      <c r="L70" s="521">
        <f>0</f>
        <v/>
      </c>
      <c r="M70" s="521">
        <f>0</f>
        <v/>
      </c>
      <c r="N70" s="521">
        <f>0</f>
        <v/>
      </c>
      <c r="O70" s="380" t="n"/>
      <c r="P70" s="379" t="n"/>
      <c r="Q70" s="380" t="n"/>
      <c r="R70" s="379" t="n"/>
      <c r="S70" s="379" t="n"/>
      <c r="T70" s="257" t="n"/>
      <c r="U70" s="379" t="n"/>
      <c r="V70" s="257" t="n"/>
      <c r="W70" s="379" t="n"/>
      <c r="X70" s="257" t="n"/>
      <c r="Y70" s="379" t="n"/>
      <c r="Z70" s="257" t="n"/>
      <c r="AA70" s="380" t="n"/>
      <c r="AB70" s="379" t="n"/>
      <c r="AC70" s="380" t="n"/>
      <c r="AD70" s="379" t="n"/>
      <c r="AE70" s="521" t="n">
        <v>0</v>
      </c>
      <c r="AF70" s="379" t="n"/>
      <c r="AG70" s="379" t="n"/>
      <c r="AH70" s="379" t="n"/>
      <c r="AI70" s="379" t="n"/>
      <c r="AJ70" s="379" t="n"/>
      <c r="AK70" s="379" t="n"/>
      <c r="AL70" s="379" t="n"/>
      <c r="AM70" s="379" t="n"/>
      <c r="AN70" s="379" t="n"/>
      <c r="AO70" s="379" t="n"/>
      <c r="AP70" s="521">
        <f>0</f>
        <v/>
      </c>
      <c r="AQ70" s="380" t="n"/>
      <c r="AR70" s="379" t="n"/>
      <c r="AS70" s="521" t="n">
        <v>0</v>
      </c>
      <c r="AT70" s="379" t="n"/>
      <c r="AU70" s="379" t="n"/>
      <c r="AV70" s="379" t="n"/>
      <c r="AW70" s="379" t="n"/>
      <c r="AX70" s="379" t="n"/>
      <c r="AY70" s="379" t="n"/>
      <c r="AZ70" s="379" t="n"/>
      <c r="BA70" s="379" t="n"/>
      <c r="BB70" s="379" t="n"/>
      <c r="BC70" s="379" t="n"/>
      <c r="BD70" s="379" t="n"/>
      <c r="BE70" s="379" t="n"/>
      <c r="BF70" s="521">
        <f>0</f>
        <v/>
      </c>
      <c r="BG70" s="380" t="n"/>
      <c r="BH70" s="379" t="n"/>
      <c r="BI70" s="521" t="n">
        <v>0</v>
      </c>
      <c r="BJ70" s="379" t="n"/>
      <c r="BK70" s="379" t="n"/>
      <c r="BL70" s="379" t="n"/>
      <c r="BM70" s="379" t="n"/>
      <c r="BN70" s="379" t="n"/>
      <c r="BO70" s="379" t="n"/>
      <c r="BP70" s="379" t="n"/>
      <c r="BQ70" s="379" t="n"/>
      <c r="BR70" s="521">
        <f>0</f>
        <v/>
      </c>
      <c r="BS70" s="380" t="n"/>
      <c r="BT70" s="379" t="n"/>
      <c r="BU70" s="521" t="n">
        <v>0</v>
      </c>
      <c r="BV70" s="379" t="n"/>
      <c r="BW70" s="379" t="n"/>
      <c r="BX70" s="379" t="n"/>
      <c r="BY70" s="379" t="n"/>
      <c r="BZ70" s="379" t="n"/>
      <c r="CA70" s="379" t="n"/>
      <c r="CB70" s="379" t="n"/>
      <c r="CC70" s="379" t="n"/>
      <c r="CD70" s="257">
        <f>0</f>
        <v/>
      </c>
      <c r="CE70" s="380" t="n"/>
      <c r="CF70" s="379" t="n"/>
      <c r="CG70" s="380" t="n"/>
      <c r="CH70" s="381" t="n"/>
      <c r="CI70" s="381" t="n"/>
      <c r="CJ70" s="381" t="n"/>
      <c r="CK70" s="381" t="n"/>
      <c r="CL70" s="381" t="n"/>
      <c r="CM70" s="381" t="n"/>
      <c r="CN70" s="381" t="n"/>
      <c r="CO70" s="381" t="n"/>
      <c r="CP70" s="381" t="n"/>
      <c r="CQ70" s="382" t="n"/>
    </row>
    <row r="71">
      <c r="A71" s="453" t="n"/>
      <c r="B71" s="104" t="n"/>
      <c r="C71" s="104" t="n"/>
      <c r="D71" s="104" t="n"/>
      <c r="E71" s="104" t="n"/>
      <c r="F71" s="104" t="n"/>
      <c r="G71" s="104" t="n"/>
      <c r="H71" s="104" t="n"/>
      <c r="I71" s="104" t="n"/>
      <c r="J71" s="104" t="n"/>
      <c r="K71" s="104" t="n"/>
      <c r="L71" s="104" t="n"/>
      <c r="M71" s="104" t="n"/>
      <c r="N71" s="104" t="n"/>
      <c r="O71" s="104" t="n"/>
      <c r="P71" s="104" t="n"/>
      <c r="Q71" s="104" t="n"/>
      <c r="R71" s="104" t="n"/>
      <c r="S71" s="104" t="n"/>
      <c r="T71" s="104" t="n"/>
      <c r="U71" s="104" t="n"/>
      <c r="V71" s="104" t="n"/>
      <c r="W71" s="104" t="n"/>
      <c r="X71" s="104" t="n"/>
      <c r="Y71" s="104" t="n"/>
      <c r="Z71" s="104" t="n"/>
      <c r="AA71" s="104" t="n"/>
      <c r="AB71" s="104" t="n"/>
      <c r="AC71" s="104" t="n"/>
      <c r="AD71" s="104" t="n"/>
      <c r="AE71" s="104" t="n"/>
      <c r="AF71" s="104" t="n"/>
      <c r="AG71" s="104" t="n"/>
      <c r="AH71" s="104" t="n"/>
      <c r="AI71" s="104" t="n"/>
      <c r="AJ71" s="104" t="n"/>
      <c r="AK71" s="104" t="n"/>
      <c r="AL71" s="104" t="n"/>
      <c r="AM71" s="104" t="n"/>
      <c r="AN71" s="104" t="n"/>
      <c r="AO71" s="104" t="n"/>
      <c r="AP71" s="104" t="n"/>
      <c r="AQ71" s="104" t="n"/>
      <c r="AR71" s="104" t="n"/>
      <c r="AS71" s="104" t="n"/>
      <c r="AT71" s="104" t="n"/>
      <c r="AU71" s="104" t="n"/>
      <c r="AV71" s="104" t="n"/>
      <c r="AW71" s="104" t="n"/>
      <c r="AX71" s="104" t="n"/>
      <c r="AY71" s="104" t="n"/>
      <c r="AZ71" s="104" t="n"/>
      <c r="BA71" s="104" t="n"/>
      <c r="BB71" s="104" t="n"/>
      <c r="BC71" s="104" t="n"/>
      <c r="BD71" s="104" t="n"/>
      <c r="BE71" s="104" t="n"/>
      <c r="BF71" s="104" t="n"/>
      <c r="BG71" s="104" t="n"/>
      <c r="BH71" s="104" t="n"/>
      <c r="BI71" s="104" t="n"/>
      <c r="BJ71" s="104" t="n"/>
      <c r="BK71" s="104" t="n"/>
      <c r="BL71" s="104" t="n"/>
      <c r="BM71" s="104" t="n"/>
      <c r="BN71" s="104" t="n"/>
      <c r="BO71" s="104" t="n"/>
      <c r="BP71" s="104" t="n"/>
      <c r="BQ71" s="104" t="n"/>
      <c r="BR71" s="104" t="n"/>
      <c r="BS71" s="104" t="n"/>
      <c r="BT71" s="104" t="n"/>
      <c r="BU71" s="104" t="n"/>
      <c r="BV71" s="104" t="n"/>
      <c r="BW71" s="104" t="n"/>
      <c r="BX71" s="104" t="n"/>
      <c r="BY71" s="104" t="n"/>
      <c r="BZ71" s="104" t="n"/>
      <c r="CA71" s="104" t="n"/>
      <c r="CB71" s="104" t="n"/>
      <c r="CC71" s="104" t="n"/>
      <c r="CD71" s="104" t="n"/>
      <c r="CE71" s="104" t="n"/>
      <c r="CF71" s="104" t="n"/>
      <c r="CG71" s="104" t="n"/>
      <c r="CH71" s="453" t="n"/>
      <c r="CI71" s="453" t="n"/>
      <c r="CJ71" s="453" t="n"/>
      <c r="CK71" s="453" t="n"/>
      <c r="CL71" s="453" t="n"/>
      <c r="CM71" s="453" t="n"/>
      <c r="CN71" s="453" t="n"/>
      <c r="CO71" s="453" t="n"/>
      <c r="CP71" s="453" t="n"/>
      <c r="CQ71" s="453" t="n"/>
    </row>
  </sheetData>
  <mergeCells count="1542">
    <mergeCell ref="BH25:BI25"/>
    <mergeCell ref="AR52:AS52"/>
    <mergeCell ref="BP22:BQ22"/>
    <mergeCell ref="AV3:AW3"/>
    <mergeCell ref="BB42:BC42"/>
    <mergeCell ref="CD50:CE50"/>
    <mergeCell ref="AD46:AE46"/>
    <mergeCell ref="AD40:AE40"/>
    <mergeCell ref="BT55:BU55"/>
    <mergeCell ref="CD52:CE52"/>
    <mergeCell ref="N29:O29"/>
    <mergeCell ref="T51:U51"/>
    <mergeCell ref="CJ59:CK59"/>
    <mergeCell ref="BP38:BQ38"/>
    <mergeCell ref="N31:O31"/>
    <mergeCell ref="BP40:BQ40"/>
    <mergeCell ref="AH45:AI45"/>
    <mergeCell ref="N24:O24"/>
    <mergeCell ref="BF51:BG51"/>
    <mergeCell ref="AH47:AI47"/>
    <mergeCell ref="N26:O26"/>
    <mergeCell ref="CJ62:CK62"/>
    <mergeCell ref="T33:U33"/>
    <mergeCell ref="BT45:BU45"/>
    <mergeCell ref="AZ24:BA24"/>
    <mergeCell ref="AL27:AM27"/>
    <mergeCell ref="AD59:AE59"/>
    <mergeCell ref="N42:O42"/>
    <mergeCell ref="BF33:BG33"/>
    <mergeCell ref="N52:O52"/>
    <mergeCell ref="V39:W39"/>
    <mergeCell ref="D53:E53"/>
    <mergeCell ref="D47:E47"/>
    <mergeCell ref="AF30:AG30"/>
    <mergeCell ref="N44:O44"/>
    <mergeCell ref="AZ50:BA50"/>
    <mergeCell ref="CB58:CC58"/>
    <mergeCell ref="AB2:AO2"/>
    <mergeCell ref="AZ52:BA52"/>
    <mergeCell ref="AF31:AG31"/>
    <mergeCell ref="BX22:BY22"/>
    <mergeCell ref="BH39:BI39"/>
    <mergeCell ref="BR30:BS30"/>
    <mergeCell ref="BF59:BG59"/>
    <mergeCell ref="AL38:AM38"/>
    <mergeCell ref="BN46:BO46"/>
    <mergeCell ref="BX37:BY37"/>
    <mergeCell ref="AF56:AG56"/>
    <mergeCell ref="AL40:AM40"/>
    <mergeCell ref="L32:M32"/>
    <mergeCell ref="V23:W23"/>
    <mergeCell ref="BR54:BS54"/>
    <mergeCell ref="BX38:BY38"/>
    <mergeCell ref="BR56:BS56"/>
    <mergeCell ref="AT24:AU24"/>
    <mergeCell ref="BH31:BI31"/>
    <mergeCell ref="V24:W24"/>
    <mergeCell ref="AT53:AU53"/>
    <mergeCell ref="L58:M58"/>
    <mergeCell ref="BD44:BE44"/>
    <mergeCell ref="B34:C34"/>
    <mergeCell ref="V49:W49"/>
    <mergeCell ref="B28:C28"/>
    <mergeCell ref="L50:M50"/>
    <mergeCell ref="L25:M25"/>
    <mergeCell ref="CF24:CG24"/>
    <mergeCell ref="AT55:AU55"/>
    <mergeCell ref="D3:E3"/>
    <mergeCell ref="B30:C30"/>
    <mergeCell ref="L52:M52"/>
    <mergeCell ref="CF53:CG53"/>
    <mergeCell ref="AX58:AY58"/>
    <mergeCell ref="BH49:BI49"/>
    <mergeCell ref="AN28:AO28"/>
    <mergeCell ref="AD39:AE39"/>
    <mergeCell ref="AB6:AC6"/>
    <mergeCell ref="BF22:BG22"/>
    <mergeCell ref="AN30:AO30"/>
    <mergeCell ref="AJ46:AK46"/>
    <mergeCell ref="CF50:CG50"/>
    <mergeCell ref="CJ58:CK58"/>
    <mergeCell ref="AN54:AO54"/>
    <mergeCell ref="BP62:BQ62"/>
    <mergeCell ref="AD57:AE57"/>
    <mergeCell ref="BZ54:CA54"/>
    <mergeCell ref="CH51:CI51"/>
    <mergeCell ref="BZ56:CA56"/>
    <mergeCell ref="J33:K33"/>
    <mergeCell ref="AF27:AG27"/>
    <mergeCell ref="BL42:BM42"/>
    <mergeCell ref="AL34:AM34"/>
    <mergeCell ref="AV25:AW25"/>
    <mergeCell ref="J28:K28"/>
    <mergeCell ref="AL36:AM36"/>
    <mergeCell ref="L3:M3"/>
    <mergeCell ref="BX51:BY51"/>
    <mergeCell ref="CF6:CG6"/>
    <mergeCell ref="AP44:AQ44"/>
    <mergeCell ref="CP22:CQ22"/>
    <mergeCell ref="BJ39:BK39"/>
    <mergeCell ref="AF55:AG55"/>
    <mergeCell ref="BF2:BQ2"/>
    <mergeCell ref="AZ59:BA59"/>
    <mergeCell ref="AJ6:AK6"/>
    <mergeCell ref="CB42:CC42"/>
    <mergeCell ref="AL62:AM62"/>
    <mergeCell ref="R41:S41"/>
    <mergeCell ref="AB38:AC38"/>
    <mergeCell ref="BD40:BE40"/>
    <mergeCell ref="BR53:BS53"/>
    <mergeCell ref="BR47:BS47"/>
    <mergeCell ref="B24:C24"/>
    <mergeCell ref="AF40:AG40"/>
    <mergeCell ref="R43:S43"/>
    <mergeCell ref="AT51:AU51"/>
    <mergeCell ref="B32:C32"/>
    <mergeCell ref="V47:W47"/>
    <mergeCell ref="B26:C26"/>
    <mergeCell ref="BX62:BY62"/>
    <mergeCell ref="BD41:BE41"/>
    <mergeCell ref="AF37:AG37"/>
    <mergeCell ref="Z27:AA27"/>
    <mergeCell ref="F6:G6"/>
    <mergeCell ref="H41:I41"/>
    <mergeCell ref="BD43:BE43"/>
    <mergeCell ref="CF51:CG51"/>
    <mergeCell ref="V48:W48"/>
    <mergeCell ref="B27:C27"/>
    <mergeCell ref="R59:S59"/>
    <mergeCell ref="H34:I34"/>
    <mergeCell ref="R25:S25"/>
    <mergeCell ref="BH46:BI46"/>
    <mergeCell ref="Z22:AA22"/>
    <mergeCell ref="H36:I36"/>
    <mergeCell ref="B37:C37"/>
    <mergeCell ref="CN3:CO3"/>
    <mergeCell ref="L44:M44"/>
    <mergeCell ref="AN52:AO52"/>
    <mergeCell ref="T31:U31"/>
    <mergeCell ref="BL22:BM22"/>
    <mergeCell ref="AX42:AY42"/>
    <mergeCell ref="BZ50:CA50"/>
    <mergeCell ref="AR32:AS32"/>
    <mergeCell ref="Z46:AA46"/>
    <mergeCell ref="Z40:AA40"/>
    <mergeCell ref="BP55:BQ55"/>
    <mergeCell ref="AD48:AE48"/>
    <mergeCell ref="BZ52:CA52"/>
    <mergeCell ref="J29:K29"/>
    <mergeCell ref="BF31:BG31"/>
    <mergeCell ref="P51:Q51"/>
    <mergeCell ref="CF59:CG59"/>
    <mergeCell ref="BL38:BM38"/>
    <mergeCell ref="AT56:AU56"/>
    <mergeCell ref="CD32:CE32"/>
    <mergeCell ref="BF56:BG56"/>
    <mergeCell ref="BL40:BM40"/>
    <mergeCell ref="J24:K24"/>
    <mergeCell ref="BB51:BC51"/>
    <mergeCell ref="CF54:CG54"/>
    <mergeCell ref="J26:K26"/>
    <mergeCell ref="BF57:BG57"/>
    <mergeCell ref="CD27:CE27"/>
    <mergeCell ref="BF23:BG23"/>
    <mergeCell ref="CH31:CI31"/>
    <mergeCell ref="AV24:AW24"/>
    <mergeCell ref="H22:I22"/>
    <mergeCell ref="AH27:AI27"/>
    <mergeCell ref="AR45:AS45"/>
    <mergeCell ref="BT53:BU53"/>
    <mergeCell ref="J50:K50"/>
    <mergeCell ref="AL58:AM58"/>
    <mergeCell ref="AB34:AC34"/>
    <mergeCell ref="AB28:AC28"/>
    <mergeCell ref="J42:K42"/>
    <mergeCell ref="AR47:AS47"/>
    <mergeCell ref="J52:K52"/>
    <mergeCell ref="R39:S39"/>
    <mergeCell ref="AT22:AU22"/>
    <mergeCell ref="AB30:AC30"/>
    <mergeCell ref="J44:K44"/>
    <mergeCell ref="CD45:CE45"/>
    <mergeCell ref="AV50:AW50"/>
    <mergeCell ref="AB29:AC29"/>
    <mergeCell ref="J37:K37"/>
    <mergeCell ref="AV52:AW52"/>
    <mergeCell ref="CF22:CG22"/>
    <mergeCell ref="AH38:AI38"/>
    <mergeCell ref="AD6:AE6"/>
    <mergeCell ref="CD42:CE42"/>
    <mergeCell ref="BJ46:BK46"/>
    <mergeCell ref="AB56:AC56"/>
    <mergeCell ref="AH40:AI40"/>
    <mergeCell ref="BJ23:BK23"/>
    <mergeCell ref="H32:I32"/>
    <mergeCell ref="R50:S50"/>
    <mergeCell ref="BN54:BO54"/>
    <mergeCell ref="BT38:BU38"/>
    <mergeCell ref="BN56:BO56"/>
    <mergeCell ref="BR34:BS34"/>
    <mergeCell ref="AZ42:BA42"/>
    <mergeCell ref="AB42:AC42"/>
    <mergeCell ref="AP53:AQ53"/>
    <mergeCell ref="CF43:CG43"/>
    <mergeCell ref="AX40:AY40"/>
    <mergeCell ref="P22:Q22"/>
    <mergeCell ref="AJ28:AK28"/>
    <mergeCell ref="Z39:AA39"/>
    <mergeCell ref="BV43:BW43"/>
    <mergeCell ref="X6:Y6"/>
    <mergeCell ref="CF25:CG25"/>
    <mergeCell ref="AJ30:AK30"/>
    <mergeCell ref="BH29:BI29"/>
    <mergeCell ref="F43:G43"/>
    <mergeCell ref="BF55:BG55"/>
    <mergeCell ref="AJ54:AK54"/>
    <mergeCell ref="P33:Q33"/>
    <mergeCell ref="CF56:CG56"/>
    <mergeCell ref="AR41:AS41"/>
    <mergeCell ref="BL62:BM62"/>
    <mergeCell ref="P58:Q58"/>
    <mergeCell ref="AJ56:AK56"/>
    <mergeCell ref="AR43:AS43"/>
    <mergeCell ref="BL57:BM57"/>
    <mergeCell ref="BV54:BW54"/>
    <mergeCell ref="CD51:CE51"/>
    <mergeCell ref="F33:G33"/>
    <mergeCell ref="CD43:CE43"/>
    <mergeCell ref="AF6:AG6"/>
    <mergeCell ref="AH34:AI34"/>
    <mergeCell ref="F62:G62"/>
    <mergeCell ref="AR25:AS25"/>
    <mergeCell ref="AB52:AC52"/>
    <mergeCell ref="F28:G28"/>
    <mergeCell ref="AH36:AI36"/>
    <mergeCell ref="H3:I3"/>
    <mergeCell ref="CB6:CC6"/>
    <mergeCell ref="R23:S23"/>
    <mergeCell ref="AL44:AM44"/>
    <mergeCell ref="CD62:CE62"/>
    <mergeCell ref="CL22:CM22"/>
    <mergeCell ref="AB55:AC55"/>
    <mergeCell ref="BX42:BY42"/>
    <mergeCell ref="AH62:AI62"/>
    <mergeCell ref="N41:O41"/>
    <mergeCell ref="AP24:AQ24"/>
    <mergeCell ref="AZ40:BA40"/>
    <mergeCell ref="BN47:BO47"/>
    <mergeCell ref="AB40:AC40"/>
    <mergeCell ref="N43:O43"/>
    <mergeCell ref="AP51:AQ51"/>
    <mergeCell ref="AP26:AQ26"/>
    <mergeCell ref="AT57:AU57"/>
    <mergeCell ref="BT62:BU62"/>
    <mergeCell ref="BR27:BS27"/>
    <mergeCell ref="AZ41:BA41"/>
    <mergeCell ref="CB24:CC24"/>
    <mergeCell ref="V27:W27"/>
    <mergeCell ref="AZ43:BA43"/>
    <mergeCell ref="N59:O59"/>
    <mergeCell ref="CF57:CG57"/>
    <mergeCell ref="AX3:AY3"/>
    <mergeCell ref="AF47:AG47"/>
    <mergeCell ref="CF23:CG23"/>
    <mergeCell ref="V22:W22"/>
    <mergeCell ref="BH27:BI27"/>
    <mergeCell ref="AF46:AG46"/>
    <mergeCell ref="CB44:CC44"/>
    <mergeCell ref="AP37:AQ37"/>
    <mergeCell ref="BR45:BS45"/>
    <mergeCell ref="AJ50:AK50"/>
    <mergeCell ref="P29:Q29"/>
    <mergeCell ref="CF52:CG52"/>
    <mergeCell ref="CJ3:CK3"/>
    <mergeCell ref="H44:I44"/>
    <mergeCell ref="AJ52:AK52"/>
    <mergeCell ref="P31:Q31"/>
    <mergeCell ref="BH22:BI22"/>
    <mergeCell ref="BR46:BS46"/>
    <mergeCell ref="AT42:AU42"/>
    <mergeCell ref="BH53:BI53"/>
    <mergeCell ref="AN32:AO32"/>
    <mergeCell ref="V40:W40"/>
    <mergeCell ref="N61:AA61"/>
    <mergeCell ref="L51:M51"/>
    <mergeCell ref="BR37:BS37"/>
    <mergeCell ref="BH38:BI38"/>
    <mergeCell ref="AD54:AE54"/>
    <mergeCell ref="P57:Q57"/>
    <mergeCell ref="V41:W41"/>
    <mergeCell ref="F58:G58"/>
    <mergeCell ref="F52:G52"/>
    <mergeCell ref="BB56:BC56"/>
    <mergeCell ref="P42:Q42"/>
    <mergeCell ref="F53:G53"/>
    <mergeCell ref="BB57:BC57"/>
    <mergeCell ref="CF34:CG34"/>
    <mergeCell ref="D22:E22"/>
    <mergeCell ref="AN45:AO45"/>
    <mergeCell ref="BP53:BQ53"/>
    <mergeCell ref="X34:Y34"/>
    <mergeCell ref="X28:Y28"/>
    <mergeCell ref="N39:O39"/>
    <mergeCell ref="AP22:AQ22"/>
    <mergeCell ref="X30:Y30"/>
    <mergeCell ref="X29:Y29"/>
    <mergeCell ref="X54:Y54"/>
    <mergeCell ref="D33:E33"/>
    <mergeCell ref="BT28:BU28"/>
    <mergeCell ref="X56:Y56"/>
    <mergeCell ref="AV26:AW26"/>
    <mergeCell ref="AF43:AG43"/>
    <mergeCell ref="D34:E34"/>
    <mergeCell ref="N50:O50"/>
    <mergeCell ref="N25:O25"/>
    <mergeCell ref="BJ54:BK54"/>
    <mergeCell ref="AP33:AQ33"/>
    <mergeCell ref="X57:Y57"/>
    <mergeCell ref="BR51:BS51"/>
    <mergeCell ref="BJ56:BK56"/>
    <mergeCell ref="AV42:AW42"/>
    <mergeCell ref="AL53:AM53"/>
    <mergeCell ref="CB43:CC43"/>
    <mergeCell ref="AP30:AQ30"/>
    <mergeCell ref="AP59:AQ59"/>
    <mergeCell ref="L22:M22"/>
    <mergeCell ref="BP6:BQ6"/>
    <mergeCell ref="AF28:AG28"/>
    <mergeCell ref="CB59:CC59"/>
    <mergeCell ref="P55:Q55"/>
    <mergeCell ref="AD24:AE24"/>
    <mergeCell ref="CB54:CC54"/>
    <mergeCell ref="B43:C43"/>
    <mergeCell ref="BD58:BE58"/>
    <mergeCell ref="AF54:AG54"/>
    <mergeCell ref="L33:M33"/>
    <mergeCell ref="CB56:CC56"/>
    <mergeCell ref="AN41:AO41"/>
    <mergeCell ref="BH62:BI62"/>
    <mergeCell ref="AN51:AO51"/>
    <mergeCell ref="AD27:AE27"/>
    <mergeCell ref="AN43:AO43"/>
    <mergeCell ref="AX25:AY25"/>
    <mergeCell ref="BH57:BI57"/>
    <mergeCell ref="BZ51:CA51"/>
    <mergeCell ref="T46:U46"/>
    <mergeCell ref="AD37:AE37"/>
    <mergeCell ref="AR44:AS44"/>
    <mergeCell ref="BT52:BU52"/>
    <mergeCell ref="CD49:CE49"/>
    <mergeCell ref="T48:U48"/>
    <mergeCell ref="B62:C62"/>
    <mergeCell ref="BL39:BM39"/>
    <mergeCell ref="AL6:AM6"/>
    <mergeCell ref="AV22:AW22"/>
    <mergeCell ref="AX59:AY59"/>
    <mergeCell ref="BF46:BG46"/>
    <mergeCell ref="BP37:BQ37"/>
    <mergeCell ref="F59:G59"/>
    <mergeCell ref="AH42:AI42"/>
    <mergeCell ref="CD44:CE44"/>
    <mergeCell ref="AV51:AW51"/>
    <mergeCell ref="X53:Y53"/>
    <mergeCell ref="D32:E32"/>
    <mergeCell ref="X47:Y47"/>
    <mergeCell ref="BX6:BY6"/>
    <mergeCell ref="N23:O23"/>
    <mergeCell ref="AH44:AI44"/>
    <mergeCell ref="BZ62:CA62"/>
    <mergeCell ref="X55:Y55"/>
    <mergeCell ref="J41:K41"/>
    <mergeCell ref="AL24:AM24"/>
    <mergeCell ref="R3:S3"/>
    <mergeCell ref="BF38:BG38"/>
    <mergeCell ref="J43:K43"/>
    <mergeCell ref="D42:E42"/>
    <mergeCell ref="AL51:AM51"/>
    <mergeCell ref="N49:O49"/>
    <mergeCell ref="AP57:AQ57"/>
    <mergeCell ref="D50:E50"/>
    <mergeCell ref="AV41:AW41"/>
    <mergeCell ref="D44:E44"/>
    <mergeCell ref="BX24:BY24"/>
    <mergeCell ref="AB45:AC45"/>
    <mergeCell ref="J59:K59"/>
    <mergeCell ref="AP58:AQ58"/>
    <mergeCell ref="AP52:AQ52"/>
    <mergeCell ref="D45:E45"/>
    <mergeCell ref="AT3:AU3"/>
    <mergeCell ref="AB47:AC47"/>
    <mergeCell ref="BN53:BO53"/>
    <mergeCell ref="AB46:AC46"/>
    <mergeCell ref="BX44:BY44"/>
    <mergeCell ref="BD23:BE23"/>
    <mergeCell ref="AL37:AM37"/>
    <mergeCell ref="BN45:BO45"/>
    <mergeCell ref="CB52:CC52"/>
    <mergeCell ref="L29:M29"/>
    <mergeCell ref="R51:S51"/>
    <mergeCell ref="CF3:CG3"/>
    <mergeCell ref="AB48:AC48"/>
    <mergeCell ref="BN55:BO55"/>
    <mergeCell ref="CH59:CI59"/>
    <mergeCell ref="BN38:BO38"/>
    <mergeCell ref="L31:M31"/>
    <mergeCell ref="CF32:CG32"/>
    <mergeCell ref="AJ32:AK32"/>
    <mergeCell ref="BH30:BI30"/>
    <mergeCell ref="B25:C25"/>
    <mergeCell ref="AT52:AU52"/>
    <mergeCell ref="L57:M57"/>
    <mergeCell ref="AJ27:AK27"/>
    <mergeCell ref="AD34:AE34"/>
    <mergeCell ref="AD28:AE28"/>
    <mergeCell ref="L42:M42"/>
    <mergeCell ref="AN25:AO25"/>
    <mergeCell ref="B53:C53"/>
    <mergeCell ref="BP43:BQ43"/>
    <mergeCell ref="AD36:AE36"/>
    <mergeCell ref="AX57:AY57"/>
    <mergeCell ref="AD30:AE30"/>
    <mergeCell ref="AJ45:AK45"/>
    <mergeCell ref="BL53:BM53"/>
    <mergeCell ref="BF39:BG39"/>
    <mergeCell ref="CF42:CG42"/>
    <mergeCell ref="BP59:BQ59"/>
    <mergeCell ref="AD62:AE62"/>
    <mergeCell ref="AL22:AM22"/>
    <mergeCell ref="BP25:BQ25"/>
    <mergeCell ref="AD56:AE56"/>
    <mergeCell ref="T57:U57"/>
    <mergeCell ref="T29:U29"/>
    <mergeCell ref="BP54:BQ54"/>
    <mergeCell ref="AR58:AS58"/>
    <mergeCell ref="T58:U58"/>
    <mergeCell ref="J61:M61"/>
    <mergeCell ref="BP56:BQ56"/>
    <mergeCell ref="T54:U54"/>
    <mergeCell ref="R27:S27"/>
    <mergeCell ref="BB50:BC50"/>
    <mergeCell ref="CD58:CE58"/>
    <mergeCell ref="J25:K25"/>
    <mergeCell ref="BF54:BG54"/>
    <mergeCell ref="AL33:AM33"/>
    <mergeCell ref="AL43:AM43"/>
    <mergeCell ref="R22:S22"/>
    <mergeCell ref="BN51:BO51"/>
    <mergeCell ref="BX41:BY41"/>
    <mergeCell ref="BF49:BG49"/>
    <mergeCell ref="V55:W55"/>
    <mergeCell ref="BX43:BY43"/>
    <mergeCell ref="Z6:AA6"/>
    <mergeCell ref="BD22:BE22"/>
    <mergeCell ref="AL30:AM30"/>
    <mergeCell ref="AL59:AM59"/>
    <mergeCell ref="R38:S38"/>
    <mergeCell ref="BR44:BS44"/>
    <mergeCell ref="BD47:BE47"/>
    <mergeCell ref="R40:S40"/>
    <mergeCell ref="BH55:BI55"/>
    <mergeCell ref="BL6:BM6"/>
    <mergeCell ref="B23:C23"/>
    <mergeCell ref="H51:I51"/>
    <mergeCell ref="BX59:BY59"/>
    <mergeCell ref="BD38:BE38"/>
    <mergeCell ref="L55:M55"/>
    <mergeCell ref="X49:Y49"/>
    <mergeCell ref="AL56:AM56"/>
    <mergeCell ref="AT43:AU43"/>
    <mergeCell ref="V45:W45"/>
    <mergeCell ref="BX54:BY54"/>
    <mergeCell ref="CF41:CG41"/>
    <mergeCell ref="AT40:AU40"/>
    <mergeCell ref="H33:I33"/>
    <mergeCell ref="BX56:BY56"/>
    <mergeCell ref="AJ41:AK41"/>
    <mergeCell ref="AR3:AS3"/>
    <mergeCell ref="CF38:CG38"/>
    <mergeCell ref="AJ43:AK43"/>
    <mergeCell ref="AT25:AU25"/>
    <mergeCell ref="F29:G29"/>
    <mergeCell ref="CF40:CG40"/>
    <mergeCell ref="P46:Q46"/>
    <mergeCell ref="Z37:AA37"/>
    <mergeCell ref="BR28:BS28"/>
    <mergeCell ref="AN44:AO44"/>
    <mergeCell ref="BT3:BU3"/>
    <mergeCell ref="P48:Q48"/>
    <mergeCell ref="CJ22:CK22"/>
    <mergeCell ref="AH6:AI6"/>
    <mergeCell ref="BZ42:CA42"/>
    <mergeCell ref="AJ62:AK62"/>
    <mergeCell ref="BL45:BM45"/>
    <mergeCell ref="AR24:AS24"/>
    <mergeCell ref="Z38:AA38"/>
    <mergeCell ref="AT59:AU59"/>
    <mergeCell ref="BT32:BU32"/>
    <mergeCell ref="BB46:BC46"/>
    <mergeCell ref="CD23:CE23"/>
    <mergeCell ref="BL37:BM37"/>
    <mergeCell ref="BZ44:CA44"/>
    <mergeCell ref="P43:Q43"/>
    <mergeCell ref="T56:U56"/>
    <mergeCell ref="BL47:BM47"/>
    <mergeCell ref="AR51:AS51"/>
    <mergeCell ref="BT6:BU6"/>
    <mergeCell ref="J23:K23"/>
    <mergeCell ref="BV62:BW62"/>
    <mergeCell ref="CD24:CE24"/>
    <mergeCell ref="CD26:CE26"/>
    <mergeCell ref="AH24:AI24"/>
    <mergeCell ref="R34:S34"/>
    <mergeCell ref="AB25:AC25"/>
    <mergeCell ref="AH53:AI53"/>
    <mergeCell ref="J49:K49"/>
    <mergeCell ref="BT26:BU26"/>
    <mergeCell ref="R36:S36"/>
    <mergeCell ref="AL57:AM57"/>
    <mergeCell ref="AH55:AI55"/>
    <mergeCell ref="X45:Y45"/>
    <mergeCell ref="AL52:AM52"/>
    <mergeCell ref="BX50:BY50"/>
    <mergeCell ref="BJ53:BK53"/>
    <mergeCell ref="AP32:AQ32"/>
    <mergeCell ref="X46:Y46"/>
    <mergeCell ref="BT44:BU44"/>
    <mergeCell ref="AZ23:BA23"/>
    <mergeCell ref="AH37:AI37"/>
    <mergeCell ref="BJ45:BK45"/>
    <mergeCell ref="BX52:BY52"/>
    <mergeCell ref="BD31:BE31"/>
    <mergeCell ref="BJ55:BK55"/>
    <mergeCell ref="X48:Y48"/>
    <mergeCell ref="R57:S57"/>
    <mergeCell ref="H31:I31"/>
    <mergeCell ref="AB54:AC54"/>
    <mergeCell ref="H58:I58"/>
    <mergeCell ref="BD62:BE62"/>
    <mergeCell ref="R49:S49"/>
    <mergeCell ref="D52:E52"/>
    <mergeCell ref="AP50:AQ50"/>
    <mergeCell ref="BD57:BE57"/>
    <mergeCell ref="H57:I57"/>
    <mergeCell ref="F22:G22"/>
    <mergeCell ref="AP45:AQ45"/>
    <mergeCell ref="CB50:CC50"/>
    <mergeCell ref="Z34:AA34"/>
    <mergeCell ref="Z28:AA28"/>
    <mergeCell ref="H42:I42"/>
    <mergeCell ref="AJ25:AK25"/>
    <mergeCell ref="BL43:BM43"/>
    <mergeCell ref="AR22:AS22"/>
    <mergeCell ref="Z36:AA36"/>
    <mergeCell ref="Z30:AA30"/>
    <mergeCell ref="B59:C59"/>
    <mergeCell ref="F40:G40"/>
    <mergeCell ref="T47:U47"/>
    <mergeCell ref="CD22:CE22"/>
    <mergeCell ref="BL59:BM59"/>
    <mergeCell ref="BF45:BG45"/>
    <mergeCell ref="Z62:AA62"/>
    <mergeCell ref="F41:G41"/>
    <mergeCell ref="Z56:AA56"/>
    <mergeCell ref="BH23:BI23"/>
    <mergeCell ref="AR40:AS40"/>
    <mergeCell ref="BF47:BG47"/>
    <mergeCell ref="AH51:AI51"/>
    <mergeCell ref="BL54:BM54"/>
    <mergeCell ref="AR33:AS33"/>
    <mergeCell ref="AN58:AO58"/>
    <mergeCell ref="J47:K47"/>
    <mergeCell ref="BL56:BM56"/>
    <mergeCell ref="BZ25:CA25"/>
    <mergeCell ref="N27:O27"/>
    <mergeCell ref="CD33:CE33"/>
    <mergeCell ref="AX50:AY50"/>
    <mergeCell ref="AP3:AQ3"/>
    <mergeCell ref="F25:G25"/>
    <mergeCell ref="AR59:AS59"/>
    <mergeCell ref="AH33:AI33"/>
    <mergeCell ref="N22:O22"/>
    <mergeCell ref="BJ51:BK51"/>
    <mergeCell ref="BT41:BU41"/>
    <mergeCell ref="AB44:AC44"/>
    <mergeCell ref="CB3:CC3"/>
    <mergeCell ref="CD59:CE59"/>
    <mergeCell ref="D48:E48"/>
    <mergeCell ref="R55:S55"/>
    <mergeCell ref="V6:W6"/>
    <mergeCell ref="AZ22:BA22"/>
    <mergeCell ref="AH59:AI59"/>
    <mergeCell ref="N38:O38"/>
    <mergeCell ref="BF29:BG29"/>
    <mergeCell ref="AF32:AG32"/>
    <mergeCell ref="AZ47:BA47"/>
    <mergeCell ref="AF26:AG26"/>
    <mergeCell ref="N40:O40"/>
    <mergeCell ref="BH6:BI6"/>
    <mergeCell ref="D51:E51"/>
    <mergeCell ref="AH54:AI54"/>
    <mergeCell ref="BJ62:BK62"/>
    <mergeCell ref="BJ37:BK37"/>
    <mergeCell ref="AP41:AQ41"/>
    <mergeCell ref="BT59:BU59"/>
    <mergeCell ref="BR24:BS24"/>
    <mergeCell ref="AZ38:BA38"/>
    <mergeCell ref="J58:K58"/>
    <mergeCell ref="AH56:AI56"/>
    <mergeCell ref="AP43:AQ43"/>
    <mergeCell ref="BR26:BS26"/>
    <mergeCell ref="B3:C3"/>
    <mergeCell ref="BT54:BU54"/>
    <mergeCell ref="BT56:BU56"/>
    <mergeCell ref="BR52:BS52"/>
    <mergeCell ref="B29:C29"/>
    <mergeCell ref="AF45:AG45"/>
    <mergeCell ref="F31:G31"/>
    <mergeCell ref="P28:Q28"/>
    <mergeCell ref="F39:G39"/>
    <mergeCell ref="P30:Q30"/>
    <mergeCell ref="V37:W37"/>
    <mergeCell ref="AJ44:AK44"/>
    <mergeCell ref="CL59:CM59"/>
    <mergeCell ref="L48:M48"/>
    <mergeCell ref="Z55:AA55"/>
    <mergeCell ref="F61:I61"/>
    <mergeCell ref="BV42:BW42"/>
    <mergeCell ref="BH45:BI45"/>
    <mergeCell ref="AN24:AO24"/>
    <mergeCell ref="V38:W38"/>
    <mergeCell ref="AX46:AY46"/>
    <mergeCell ref="BZ23:CA23"/>
    <mergeCell ref="BH37:BI37"/>
    <mergeCell ref="L43:M43"/>
    <mergeCell ref="P56:Q56"/>
    <mergeCell ref="BH47:BI47"/>
    <mergeCell ref="AN26:AO26"/>
    <mergeCell ref="B42:C42"/>
    <mergeCell ref="P49:Q49"/>
    <mergeCell ref="AR57:AS57"/>
    <mergeCell ref="F50:G50"/>
    <mergeCell ref="AX41:AY41"/>
    <mergeCell ref="BB54:BC54"/>
    <mergeCell ref="BZ24:CA24"/>
    <mergeCell ref="B44:C44"/>
    <mergeCell ref="AN42:AO42"/>
    <mergeCell ref="CF33:CG33"/>
    <mergeCell ref="AD53:AE53"/>
    <mergeCell ref="BF30:BG30"/>
    <mergeCell ref="F49:G49"/>
    <mergeCell ref="AF22:AG22"/>
    <mergeCell ref="AD55:AE55"/>
    <mergeCell ref="AN37:AO37"/>
    <mergeCell ref="CH3:CI3"/>
    <mergeCell ref="T45:U45"/>
    <mergeCell ref="AH52:AI52"/>
    <mergeCell ref="BP46:BQ46"/>
    <mergeCell ref="BR61:CC61"/>
    <mergeCell ref="N62:O62"/>
    <mergeCell ref="AL32:AM32"/>
    <mergeCell ref="AV23:AW23"/>
    <mergeCell ref="BD37:BE37"/>
    <mergeCell ref="N57:O57"/>
    <mergeCell ref="D58:E58"/>
    <mergeCell ref="AZ62:BA62"/>
    <mergeCell ref="AF41:AG41"/>
    <mergeCell ref="AZ56:BA56"/>
    <mergeCell ref="AP25:AQ25"/>
    <mergeCell ref="AL50:AM50"/>
    <mergeCell ref="AZ57:BA57"/>
    <mergeCell ref="AF36:AG36"/>
    <mergeCell ref="CB40:CC40"/>
    <mergeCell ref="AD3:AE3"/>
    <mergeCell ref="B22:C22"/>
    <mergeCell ref="BX58:BY58"/>
    <mergeCell ref="CB25:CC25"/>
    <mergeCell ref="V34:W34"/>
    <mergeCell ref="BP3:BQ3"/>
    <mergeCell ref="V28:W28"/>
    <mergeCell ref="AF25:AG25"/>
    <mergeCell ref="BD39:BE39"/>
    <mergeCell ref="BR59:BS59"/>
    <mergeCell ref="L39:M39"/>
    <mergeCell ref="BH43:BI43"/>
    <mergeCell ref="AN22:AO22"/>
    <mergeCell ref="AF62:AG62"/>
    <mergeCell ref="V30:W30"/>
    <mergeCell ref="B38:C38"/>
    <mergeCell ref="BR33:BS33"/>
    <mergeCell ref="B40:C40"/>
    <mergeCell ref="P47:Q47"/>
    <mergeCell ref="BR62:BS62"/>
    <mergeCell ref="B33:C33"/>
    <mergeCell ref="CF29:CG29"/>
    <mergeCell ref="V62:W62"/>
    <mergeCell ref="T27:U27"/>
    <mergeCell ref="B41:C41"/>
    <mergeCell ref="V56:W56"/>
    <mergeCell ref="BZ47:CA47"/>
    <mergeCell ref="BF26:BG26"/>
    <mergeCell ref="AN40:AO40"/>
    <mergeCell ref="BB47:BC47"/>
    <mergeCell ref="AD51:AE51"/>
    <mergeCell ref="BH54:BI54"/>
    <mergeCell ref="AN33:AO33"/>
    <mergeCell ref="H50:I50"/>
    <mergeCell ref="AP61:BE61"/>
    <mergeCell ref="AJ58:AK58"/>
    <mergeCell ref="BF27:BG27"/>
    <mergeCell ref="BH56:BI56"/>
    <mergeCell ref="BV25:BW25"/>
    <mergeCell ref="J27:K27"/>
    <mergeCell ref="AL3:AM3"/>
    <mergeCell ref="AN59:AO59"/>
    <mergeCell ref="J22:K22"/>
    <mergeCell ref="BP44:BQ44"/>
    <mergeCell ref="D29:E29"/>
    <mergeCell ref="BN6:BO6"/>
    <mergeCell ref="J51:K51"/>
    <mergeCell ref="D23:E23"/>
    <mergeCell ref="BX3:BY3"/>
    <mergeCell ref="X44:Y44"/>
    <mergeCell ref="BZ59:CA59"/>
    <mergeCell ref="N55:O55"/>
    <mergeCell ref="AB24:AC24"/>
    <mergeCell ref="BF40:BG40"/>
    <mergeCell ref="J38:K38"/>
    <mergeCell ref="BT51:BU51"/>
    <mergeCell ref="AB32:AC32"/>
    <mergeCell ref="AV47:AW47"/>
    <mergeCell ref="AB26:AC26"/>
    <mergeCell ref="J40:K40"/>
    <mergeCell ref="CD41:CE41"/>
    <mergeCell ref="D49:E49"/>
    <mergeCell ref="BF37:BG37"/>
    <mergeCell ref="AL41:AM41"/>
    <mergeCell ref="BN24:BO24"/>
    <mergeCell ref="AV38:AW38"/>
    <mergeCell ref="AB27:AC27"/>
    <mergeCell ref="AF58:AG58"/>
    <mergeCell ref="AP49:AQ49"/>
    <mergeCell ref="R53:S53"/>
    <mergeCell ref="R46:S46"/>
    <mergeCell ref="BN50:BO50"/>
    <mergeCell ref="BT34:BU34"/>
    <mergeCell ref="AB37:AC37"/>
    <mergeCell ref="BR58:BS58"/>
    <mergeCell ref="CD25:CE25"/>
    <mergeCell ref="R48:S48"/>
    <mergeCell ref="BN52:BO52"/>
    <mergeCell ref="BT36:BU36"/>
    <mergeCell ref="AV59:AW59"/>
    <mergeCell ref="BD46:BE46"/>
    <mergeCell ref="BN37:BO37"/>
    <mergeCell ref="B39:C39"/>
    <mergeCell ref="CF31:CG31"/>
    <mergeCell ref="R37:S37"/>
    <mergeCell ref="AF44:AG44"/>
    <mergeCell ref="L23:M23"/>
    <mergeCell ref="L54:M54"/>
    <mergeCell ref="AJ24:AK24"/>
    <mergeCell ref="CF26:CG26"/>
    <mergeCell ref="CD61:CQ61"/>
    <mergeCell ref="BV23:BW23"/>
    <mergeCell ref="L56:M56"/>
    <mergeCell ref="AJ26:AK26"/>
    <mergeCell ref="L49:M49"/>
    <mergeCell ref="AN57:AO57"/>
    <mergeCell ref="B50:C50"/>
    <mergeCell ref="T36:U36"/>
    <mergeCell ref="AX54:AY54"/>
    <mergeCell ref="BV24:BW24"/>
    <mergeCell ref="AJ42:AK42"/>
    <mergeCell ref="BD3:BE3"/>
    <mergeCell ref="AR39:AS39"/>
    <mergeCell ref="Z53:AA53"/>
    <mergeCell ref="R6:S6"/>
    <mergeCell ref="T62:U62"/>
    <mergeCell ref="BV50:BW50"/>
    <mergeCell ref="BV44:BW44"/>
    <mergeCell ref="BB23:BC23"/>
    <mergeCell ref="BL55:BM55"/>
    <mergeCell ref="BV52:BW52"/>
    <mergeCell ref="CD39:CE39"/>
    <mergeCell ref="F23:G23"/>
    <mergeCell ref="BD6:BE6"/>
    <mergeCell ref="J31:K31"/>
    <mergeCell ref="BF62:BG62"/>
    <mergeCell ref="J62:K62"/>
    <mergeCell ref="AH32:AI32"/>
    <mergeCell ref="AR50:AS50"/>
    <mergeCell ref="AZ37:BA37"/>
    <mergeCell ref="J57:K57"/>
    <mergeCell ref="AV62:AW62"/>
    <mergeCell ref="AB41:AC41"/>
    <mergeCell ref="AL25:AM25"/>
    <mergeCell ref="F42:G42"/>
    <mergeCell ref="AH50:AI50"/>
    <mergeCell ref="AV57:AW57"/>
    <mergeCell ref="AB36:AC36"/>
    <mergeCell ref="BN43:BO43"/>
    <mergeCell ref="BX40:BY40"/>
    <mergeCell ref="Z3:AA3"/>
    <mergeCell ref="BL3:BM3"/>
    <mergeCell ref="H48:I48"/>
    <mergeCell ref="AZ39:BA39"/>
    <mergeCell ref="BN59:BO59"/>
    <mergeCell ref="AB62:AC62"/>
    <mergeCell ref="AJ22:AK22"/>
    <mergeCell ref="H43:I43"/>
    <mergeCell ref="AJ51:AK51"/>
    <mergeCell ref="CF55:CG55"/>
    <mergeCell ref="L47:M47"/>
    <mergeCell ref="CL62:CM62"/>
    <mergeCell ref="BR41:BS41"/>
    <mergeCell ref="BN62:BO62"/>
    <mergeCell ref="AT37:AU37"/>
    <mergeCell ref="BR43:BS43"/>
    <mergeCell ref="P27:Q27"/>
    <mergeCell ref="BV51:BW51"/>
    <mergeCell ref="BR36:BS36"/>
    <mergeCell ref="BV46:BW46"/>
    <mergeCell ref="AD49:AE49"/>
    <mergeCell ref="AJ33:AK33"/>
    <mergeCell ref="CF37:CG37"/>
    <mergeCell ref="V36:W36"/>
    <mergeCell ref="BL51:BM51"/>
    <mergeCell ref="BH34:BI34"/>
    <mergeCell ref="AD50:AE50"/>
    <mergeCell ref="BR25:BS25"/>
    <mergeCell ref="CD3:CE3"/>
    <mergeCell ref="P45:Q45"/>
    <mergeCell ref="BH36:BI36"/>
    <mergeCell ref="AD52:AE52"/>
    <mergeCell ref="AH3:AI3"/>
    <mergeCell ref="AJ59:AK59"/>
    <mergeCell ref="P38:Q38"/>
    <mergeCell ref="AR46:AS46"/>
    <mergeCell ref="BB37:BC37"/>
    <mergeCell ref="BB53:BC53"/>
    <mergeCell ref="P40:Q40"/>
    <mergeCell ref="BL44:BM44"/>
    <mergeCell ref="AR23:AS23"/>
    <mergeCell ref="BJ6:BK6"/>
    <mergeCell ref="F51:G51"/>
    <mergeCell ref="BB55:BC55"/>
    <mergeCell ref="BV59:BW59"/>
    <mergeCell ref="BB38:BC38"/>
    <mergeCell ref="J55:K55"/>
    <mergeCell ref="X24:Y24"/>
    <mergeCell ref="BB40:BC40"/>
    <mergeCell ref="F38:G38"/>
    <mergeCell ref="X26:Y26"/>
    <mergeCell ref="BT57:BU57"/>
    <mergeCell ref="BZ41:CA41"/>
    <mergeCell ref="BJ24:BK24"/>
    <mergeCell ref="AR38:AS38"/>
    <mergeCell ref="BZ43:CA43"/>
    <mergeCell ref="X27:Y27"/>
    <mergeCell ref="AB58:AC58"/>
    <mergeCell ref="R28:S28"/>
    <mergeCell ref="X52:Y52"/>
    <mergeCell ref="D31:E31"/>
    <mergeCell ref="N53:O53"/>
    <mergeCell ref="H39:I39"/>
    <mergeCell ref="R30:S30"/>
    <mergeCell ref="N46:O46"/>
    <mergeCell ref="BJ50:BK50"/>
    <mergeCell ref="AP29:AQ29"/>
    <mergeCell ref="X37:Y37"/>
    <mergeCell ref="N2:AA2"/>
    <mergeCell ref="N48:O48"/>
    <mergeCell ref="BJ52:BK52"/>
    <mergeCell ref="AP31:AQ31"/>
    <mergeCell ref="CH22:CI22"/>
    <mergeCell ref="BR39:BS39"/>
    <mergeCell ref="AR6:AS6"/>
    <mergeCell ref="R54:S54"/>
    <mergeCell ref="AT62:AU62"/>
    <mergeCell ref="X38:Y38"/>
    <mergeCell ref="BT42:BU42"/>
    <mergeCell ref="AZ46:BA46"/>
    <mergeCell ref="CB23:CC23"/>
    <mergeCell ref="AV40:AW40"/>
    <mergeCell ref="R56:S56"/>
    <mergeCell ref="BJ47:BK47"/>
    <mergeCell ref="H23:I23"/>
    <mergeCell ref="BD54:BE54"/>
    <mergeCell ref="H54:I54"/>
    <mergeCell ref="BD56:BE56"/>
    <mergeCell ref="AF24:AG24"/>
    <mergeCell ref="AP42:AQ42"/>
    <mergeCell ref="BR50:BS50"/>
    <mergeCell ref="P34:Q34"/>
    <mergeCell ref="H56:I56"/>
    <mergeCell ref="Z25:AA25"/>
    <mergeCell ref="AF53:AG53"/>
    <mergeCell ref="CB57:CC57"/>
    <mergeCell ref="H49:I49"/>
    <mergeCell ref="AJ57:AK57"/>
    <mergeCell ref="P36:Q36"/>
    <mergeCell ref="L30:M30"/>
    <mergeCell ref="BH58:BI58"/>
    <mergeCell ref="AF42:AG42"/>
    <mergeCell ref="AN39:AO39"/>
    <mergeCell ref="V53:W53"/>
    <mergeCell ref="B61:E61"/>
    <mergeCell ref="N6:O6"/>
    <mergeCell ref="P62:Q62"/>
    <mergeCell ref="V46:W46"/>
    <mergeCell ref="Z59:AA59"/>
    <mergeCell ref="AX23:AY23"/>
    <mergeCell ref="BZ39:CA39"/>
    <mergeCell ref="AD33:AE33"/>
    <mergeCell ref="AZ6:BA6"/>
    <mergeCell ref="Z54:AA54"/>
    <mergeCell ref="BB62:BC62"/>
    <mergeCell ref="B58:C58"/>
    <mergeCell ref="B52:C52"/>
    <mergeCell ref="D27:E27"/>
    <mergeCell ref="AH43:AI43"/>
    <mergeCell ref="CD47:CE47"/>
    <mergeCell ref="AN50:AO50"/>
    <mergeCell ref="CD40:CE40"/>
    <mergeCell ref="AP27:AQ27"/>
    <mergeCell ref="BZ58:CA58"/>
    <mergeCell ref="X51:Y51"/>
    <mergeCell ref="AH25:AI25"/>
    <mergeCell ref="T34:U34"/>
    <mergeCell ref="T28:U28"/>
    <mergeCell ref="R52:S52"/>
    <mergeCell ref="BJ43:BK43"/>
    <mergeCell ref="X36:Y36"/>
    <mergeCell ref="BT40:BU40"/>
    <mergeCell ref="V3:W3"/>
    <mergeCell ref="J39:K39"/>
    <mergeCell ref="T30:U30"/>
    <mergeCell ref="D46:E46"/>
    <mergeCell ref="D40:E40"/>
    <mergeCell ref="CP6:CQ6"/>
    <mergeCell ref="AZ44:BA44"/>
    <mergeCell ref="N37:O37"/>
    <mergeCell ref="BF28:BG28"/>
    <mergeCell ref="CB22:CC22"/>
    <mergeCell ref="BH3:BI3"/>
    <mergeCell ref="AP55:AQ55"/>
    <mergeCell ref="AV39:AW39"/>
    <mergeCell ref="BJ59:BK59"/>
    <mergeCell ref="AP38:AQ38"/>
    <mergeCell ref="X62:Y62"/>
    <mergeCell ref="D41:E41"/>
    <mergeCell ref="CB53:CC53"/>
    <mergeCell ref="AP40:AQ40"/>
    <mergeCell ref="AB43:AC43"/>
    <mergeCell ref="D43:E43"/>
    <mergeCell ref="AF51:AG51"/>
    <mergeCell ref="CB55:CC55"/>
    <mergeCell ref="H47:I47"/>
    <mergeCell ref="CH62:CI62"/>
    <mergeCell ref="BN41:BO41"/>
    <mergeCell ref="BX25:BY25"/>
    <mergeCell ref="L27:M27"/>
    <mergeCell ref="D59:E59"/>
    <mergeCell ref="BR49:BS49"/>
    <mergeCell ref="AN3:AO3"/>
    <mergeCell ref="AF33:AG33"/>
    <mergeCell ref="Z50:AA50"/>
    <mergeCell ref="BZ3:CA3"/>
    <mergeCell ref="V44:W44"/>
    <mergeCell ref="AX52:AY52"/>
    <mergeCell ref="AD31:AE31"/>
    <mergeCell ref="L45:M45"/>
    <mergeCell ref="Z52:AA52"/>
    <mergeCell ref="CF46:CG46"/>
    <mergeCell ref="AF59:AG59"/>
    <mergeCell ref="L38:M38"/>
    <mergeCell ref="BH42:BI42"/>
    <mergeCell ref="AX53:AY53"/>
    <mergeCell ref="AD32:AE32"/>
    <mergeCell ref="F56:G56"/>
    <mergeCell ref="AX47:AY47"/>
    <mergeCell ref="AD26:AE26"/>
    <mergeCell ref="L40:M40"/>
    <mergeCell ref="BH44:BI44"/>
    <mergeCell ref="AN23:AO23"/>
    <mergeCell ref="B51:C51"/>
    <mergeCell ref="AX55:AY55"/>
    <mergeCell ref="AR54:AS54"/>
    <mergeCell ref="AX38:AY38"/>
    <mergeCell ref="BP24:BQ24"/>
    <mergeCell ref="F57:G57"/>
    <mergeCell ref="AR56:AS56"/>
    <mergeCell ref="T24:U24"/>
    <mergeCell ref="T53:U53"/>
    <mergeCell ref="BP57:BQ57"/>
    <mergeCell ref="BV41:BW41"/>
    <mergeCell ref="AD44:AE44"/>
    <mergeCell ref="BP50:BQ50"/>
    <mergeCell ref="T55:U55"/>
    <mergeCell ref="BP42:BQ42"/>
    <mergeCell ref="BP58:BQ58"/>
    <mergeCell ref="BP52:BQ52"/>
    <mergeCell ref="AD45:AE45"/>
    <mergeCell ref="BF53:BG53"/>
    <mergeCell ref="X58:Y58"/>
    <mergeCell ref="N28:O28"/>
    <mergeCell ref="CD2:CQ2"/>
    <mergeCell ref="D39:E39"/>
    <mergeCell ref="B6:C6"/>
    <mergeCell ref="N30:O30"/>
    <mergeCell ref="BF50:BG50"/>
    <mergeCell ref="AL29:AM29"/>
    <mergeCell ref="T37:U37"/>
    <mergeCell ref="J48:K48"/>
    <mergeCell ref="AL31:AM31"/>
    <mergeCell ref="AN6:AO6"/>
    <mergeCell ref="N54:O54"/>
    <mergeCell ref="T38:U38"/>
    <mergeCell ref="AV46:AW46"/>
    <mergeCell ref="BX23:BY23"/>
    <mergeCell ref="BX39:BY39"/>
    <mergeCell ref="N56:O56"/>
    <mergeCell ref="AL26:AM26"/>
    <mergeCell ref="BR40:BS40"/>
    <mergeCell ref="AZ54:BA54"/>
    <mergeCell ref="BH51:BI51"/>
    <mergeCell ref="AL42:AM42"/>
    <mergeCell ref="BN25:BO25"/>
    <mergeCell ref="AT39:AU39"/>
    <mergeCell ref="AB53:AC53"/>
    <mergeCell ref="BX57:BY57"/>
    <mergeCell ref="T6:U6"/>
    <mergeCell ref="BH40:BI40"/>
    <mergeCell ref="H30:I30"/>
    <mergeCell ref="AX51:AY51"/>
    <mergeCell ref="H29:I29"/>
    <mergeCell ref="CF39:CG39"/>
    <mergeCell ref="BF6:BG6"/>
    <mergeCell ref="J2:M2"/>
    <mergeCell ref="P44:Q44"/>
    <mergeCell ref="AJ39:AK39"/>
    <mergeCell ref="F55:G55"/>
    <mergeCell ref="J6:K6"/>
    <mergeCell ref="L62:M62"/>
    <mergeCell ref="V59:W59"/>
    <mergeCell ref="AT23:AU23"/>
    <mergeCell ref="CF28:CG28"/>
    <mergeCell ref="AN47:AO47"/>
    <mergeCell ref="T26:U26"/>
    <mergeCell ref="BV39:BW39"/>
    <mergeCell ref="AT58:AU58"/>
    <mergeCell ref="CP62:CQ62"/>
    <mergeCell ref="AT54:AU54"/>
    <mergeCell ref="Z33:AA33"/>
    <mergeCell ref="V54:W54"/>
    <mergeCell ref="AX62:AY62"/>
    <mergeCell ref="AD41:AE41"/>
    <mergeCell ref="BZ45:CA45"/>
    <mergeCell ref="F37:G37"/>
    <mergeCell ref="AD43:AE43"/>
    <mergeCell ref="BZ40:CA40"/>
    <mergeCell ref="AB3:AC3"/>
    <mergeCell ref="BP51:BQ51"/>
    <mergeCell ref="BV58:BW58"/>
    <mergeCell ref="CF49:CG49"/>
    <mergeCell ref="BN3:BO3"/>
    <mergeCell ref="AV55:AW55"/>
    <mergeCell ref="AD25:AE25"/>
    <mergeCell ref="BB39:BC39"/>
    <mergeCell ref="X42:Y42"/>
    <mergeCell ref="R32:S32"/>
    <mergeCell ref="CL6:CM6"/>
    <mergeCell ref="AB23:AC23"/>
    <mergeCell ref="AV44:AW44"/>
    <mergeCell ref="CD38:CE38"/>
    <mergeCell ref="AL55:AM55"/>
    <mergeCell ref="AV37:AW37"/>
    <mergeCell ref="BT43:BU43"/>
    <mergeCell ref="AV45:AW45"/>
    <mergeCell ref="BX53:BY53"/>
    <mergeCell ref="BN23:BO23"/>
    <mergeCell ref="X43:Y43"/>
    <mergeCell ref="AB51:AC51"/>
    <mergeCell ref="BX55:BY55"/>
    <mergeCell ref="BJ41:BK41"/>
    <mergeCell ref="AF57:AG57"/>
    <mergeCell ref="BT25:BU25"/>
    <mergeCell ref="R45:S45"/>
    <mergeCell ref="BT33:BU33"/>
    <mergeCell ref="AJ3:AK3"/>
    <mergeCell ref="BN42:BO42"/>
    <mergeCell ref="R47:S47"/>
    <mergeCell ref="AP46:AQ46"/>
    <mergeCell ref="T22:U22"/>
    <mergeCell ref="BD53:BE53"/>
    <mergeCell ref="BN44:BO44"/>
    <mergeCell ref="BD45:BE45"/>
    <mergeCell ref="V50:W50"/>
    <mergeCell ref="BV3:BW3"/>
    <mergeCell ref="BD55:BE55"/>
    <mergeCell ref="Z31:AA31"/>
    <mergeCell ref="CB46:CC46"/>
    <mergeCell ref="B54:C54"/>
    <mergeCell ref="BF61:BQ61"/>
    <mergeCell ref="H38:I38"/>
    <mergeCell ref="Z32:AA32"/>
    <mergeCell ref="B56:C56"/>
    <mergeCell ref="Z26:AA26"/>
    <mergeCell ref="H40:I40"/>
    <mergeCell ref="AJ23:AK23"/>
    <mergeCell ref="CB41:CC41"/>
    <mergeCell ref="CF45:CG45"/>
    <mergeCell ref="BL24:BM24"/>
    <mergeCell ref="AT38:AU38"/>
    <mergeCell ref="F36:G36"/>
    <mergeCell ref="B57:C57"/>
    <mergeCell ref="AN56:AO56"/>
    <mergeCell ref="AR34:AS34"/>
    <mergeCell ref="Z42:AA42"/>
    <mergeCell ref="BB25:BC25"/>
    <mergeCell ref="P53:Q53"/>
    <mergeCell ref="AR36:AS36"/>
    <mergeCell ref="Z44:AA44"/>
    <mergeCell ref="BF43:BG43"/>
    <mergeCell ref="BL50:BM50"/>
    <mergeCell ref="AR29:AS29"/>
    <mergeCell ref="CD34:CE34"/>
    <mergeCell ref="BL58:BM58"/>
    <mergeCell ref="BL52:BM52"/>
    <mergeCell ref="AR31:AS31"/>
    <mergeCell ref="Z45:AA45"/>
    <mergeCell ref="BT39:BU39"/>
    <mergeCell ref="CD36:CE36"/>
    <mergeCell ref="CD30:CE30"/>
    <mergeCell ref="AT6:AU6"/>
    <mergeCell ref="CD29:CE29"/>
    <mergeCell ref="AR62:AS62"/>
    <mergeCell ref="J30:K30"/>
    <mergeCell ref="AH29:AI29"/>
    <mergeCell ref="CD31:CE31"/>
    <mergeCell ref="AH31:AI31"/>
    <mergeCell ref="AH58:AI58"/>
    <mergeCell ref="AR49:AS49"/>
    <mergeCell ref="J54:K54"/>
    <mergeCell ref="BT29:BU29"/>
    <mergeCell ref="BT23:BU23"/>
    <mergeCell ref="H27:I27"/>
    <mergeCell ref="J56:K56"/>
    <mergeCell ref="AH26:AI26"/>
    <mergeCell ref="AT26:AU26"/>
    <mergeCell ref="CD57:CE57"/>
    <mergeCell ref="N34:O34"/>
    <mergeCell ref="BT58:BU58"/>
    <mergeCell ref="X25:Y25"/>
    <mergeCell ref="AV54:AW54"/>
    <mergeCell ref="BN40:BO40"/>
    <mergeCell ref="AB33:AC33"/>
    <mergeCell ref="BT24:BU24"/>
    <mergeCell ref="AH57:AI57"/>
    <mergeCell ref="N36:O36"/>
    <mergeCell ref="BD51:BE51"/>
    <mergeCell ref="BJ25:BK25"/>
    <mergeCell ref="AP39:AQ39"/>
    <mergeCell ref="BR22:BS22"/>
    <mergeCell ref="P6:Q6"/>
    <mergeCell ref="AB59:AC59"/>
    <mergeCell ref="BT50:BU50"/>
    <mergeCell ref="AT47:AU47"/>
    <mergeCell ref="CB39:CC39"/>
    <mergeCell ref="V51:W51"/>
    <mergeCell ref="BB6:BC6"/>
    <mergeCell ref="B55:C55"/>
    <mergeCell ref="H62:I62"/>
    <mergeCell ref="CF47:CG47"/>
    <mergeCell ref="P24:Q24"/>
    <mergeCell ref="AJ47:AK47"/>
    <mergeCell ref="P26:Q26"/>
    <mergeCell ref="V33:W33"/>
    <mergeCell ref="AJ40:AK40"/>
    <mergeCell ref="AR27:AS27"/>
    <mergeCell ref="Z41:AA41"/>
    <mergeCell ref="BV45:BW45"/>
    <mergeCell ref="BB24:BC24"/>
    <mergeCell ref="Z43:AA43"/>
    <mergeCell ref="F45:G45"/>
    <mergeCell ref="BH33:BI33"/>
    <mergeCell ref="BV40:BW40"/>
    <mergeCell ref="X3:Y3"/>
    <mergeCell ref="F47:G47"/>
    <mergeCell ref="AR53:AS53"/>
    <mergeCell ref="BB44:BC44"/>
    <mergeCell ref="P37:Q37"/>
    <mergeCell ref="BH28:BI28"/>
    <mergeCell ref="AR55:AS55"/>
    <mergeCell ref="F48:G48"/>
    <mergeCell ref="BJ3:BK3"/>
    <mergeCell ref="AX39:AY39"/>
    <mergeCell ref="BR2:CC2"/>
    <mergeCell ref="BB52:BC52"/>
    <mergeCell ref="AV6:AW6"/>
    <mergeCell ref="BZ22:CA22"/>
    <mergeCell ref="BH59:BI59"/>
    <mergeCell ref="AN38:AO38"/>
    <mergeCell ref="AH22:AI22"/>
    <mergeCell ref="BB45:BC45"/>
    <mergeCell ref="CD53:CE53"/>
    <mergeCell ref="AR42:AS42"/>
    <mergeCell ref="CD55:CE55"/>
    <mergeCell ref="N32:O32"/>
    <mergeCell ref="CH6:CI6"/>
    <mergeCell ref="X23:Y23"/>
    <mergeCell ref="BP41:BQ41"/>
    <mergeCell ref="BZ38:CA38"/>
    <mergeCell ref="AR37:AS37"/>
    <mergeCell ref="BT46:BU46"/>
    <mergeCell ref="CD37:CE37"/>
    <mergeCell ref="D28:E28"/>
    <mergeCell ref="AB57:AC57"/>
    <mergeCell ref="D55:E55"/>
    <mergeCell ref="D30:E30"/>
    <mergeCell ref="BF34:BG34"/>
    <mergeCell ref="AZ58:BA58"/>
    <mergeCell ref="N45:O45"/>
    <mergeCell ref="AP28:AQ28"/>
    <mergeCell ref="AF3:AG3"/>
    <mergeCell ref="AF39:AG39"/>
    <mergeCell ref="BJ42:BK42"/>
    <mergeCell ref="N47:O47"/>
    <mergeCell ref="BR29:BS29"/>
    <mergeCell ref="AL46:AM46"/>
    <mergeCell ref="AZ53:BA53"/>
    <mergeCell ref="CL58:CM58"/>
    <mergeCell ref="BJ44:BK44"/>
    <mergeCell ref="AP23:AQ23"/>
    <mergeCell ref="V29:W29"/>
    <mergeCell ref="BR31:BS31"/>
    <mergeCell ref="AZ45:BA45"/>
    <mergeCell ref="BR3:BS3"/>
    <mergeCell ref="AZ55:BA55"/>
    <mergeCell ref="V31:W31"/>
    <mergeCell ref="BX46:BY46"/>
    <mergeCell ref="BR32:BS32"/>
    <mergeCell ref="V32:W32"/>
    <mergeCell ref="V26:W26"/>
    <mergeCell ref="AF23:AG23"/>
    <mergeCell ref="BR57:BS57"/>
    <mergeCell ref="AF50:AG50"/>
    <mergeCell ref="BH24:BI24"/>
    <mergeCell ref="V57:W57"/>
    <mergeCell ref="B36:C36"/>
    <mergeCell ref="AF52:AG52"/>
    <mergeCell ref="BH26:BI26"/>
    <mergeCell ref="AN34:AO34"/>
    <mergeCell ref="V42:W42"/>
    <mergeCell ref="V58:W58"/>
    <mergeCell ref="V52:W52"/>
    <mergeCell ref="B31:C31"/>
    <mergeCell ref="L53:M53"/>
    <mergeCell ref="L28:M28"/>
    <mergeCell ref="AN36:AO36"/>
    <mergeCell ref="BB43:BC43"/>
    <mergeCell ref="D6:E6"/>
    <mergeCell ref="N3:O3"/>
    <mergeCell ref="P59:Q59"/>
    <mergeCell ref="BH50:BI50"/>
    <mergeCell ref="AN29:AO29"/>
    <mergeCell ref="BH52:BI52"/>
    <mergeCell ref="AN31:AO31"/>
    <mergeCell ref="BP39:BQ39"/>
    <mergeCell ref="AP6:AQ6"/>
    <mergeCell ref="BB59:BC59"/>
    <mergeCell ref="BR42:BS42"/>
    <mergeCell ref="AN62:AO62"/>
    <mergeCell ref="T41:U41"/>
    <mergeCell ref="AT46:AU46"/>
    <mergeCell ref="B49:C49"/>
    <mergeCell ref="BT47:BU47"/>
    <mergeCell ref="D24:E24"/>
    <mergeCell ref="T43:U43"/>
    <mergeCell ref="D26:E26"/>
    <mergeCell ref="AD58:AE58"/>
    <mergeCell ref="BF41:BG41"/>
    <mergeCell ref="X40:Y40"/>
    <mergeCell ref="F54:G54"/>
    <mergeCell ref="N51:O51"/>
    <mergeCell ref="BJ38:BK38"/>
    <mergeCell ref="BZ57:CA57"/>
    <mergeCell ref="BF36:BG36"/>
    <mergeCell ref="J34:K34"/>
    <mergeCell ref="T25:U25"/>
    <mergeCell ref="BJ40:BK40"/>
    <mergeCell ref="AV43:AW43"/>
    <mergeCell ref="AB22:AC22"/>
    <mergeCell ref="J36:K36"/>
    <mergeCell ref="AZ51:BA51"/>
    <mergeCell ref="D37:E37"/>
    <mergeCell ref="CP3:CQ3"/>
    <mergeCell ref="BF25:BG25"/>
    <mergeCell ref="AL39:AM39"/>
    <mergeCell ref="BN22:BO22"/>
    <mergeCell ref="L6:M6"/>
    <mergeCell ref="X59:Y59"/>
    <mergeCell ref="D38:E38"/>
    <mergeCell ref="BT31:BU31"/>
    <mergeCell ref="AP47:AQ47"/>
    <mergeCell ref="BR55:BS55"/>
    <mergeCell ref="AP2:BE2"/>
    <mergeCell ref="BV6:BW6"/>
    <mergeCell ref="AX6:AY6"/>
    <mergeCell ref="CB45:CC45"/>
    <mergeCell ref="AV56:AW56"/>
    <mergeCell ref="CB47:CC47"/>
    <mergeCell ref="L24:M24"/>
    <mergeCell ref="L26:M26"/>
    <mergeCell ref="CF27:CG27"/>
    <mergeCell ref="AN27:AO27"/>
    <mergeCell ref="R62:S62"/>
    <mergeCell ref="BR38:BS38"/>
    <mergeCell ref="F2:I2"/>
    <mergeCell ref="B45:C45"/>
    <mergeCell ref="T3:U3"/>
    <mergeCell ref="T39:U39"/>
    <mergeCell ref="B47:C47"/>
    <mergeCell ref="AN53:AO53"/>
    <mergeCell ref="T32:U32"/>
    <mergeCell ref="B46:C46"/>
    <mergeCell ref="AD29:AE29"/>
    <mergeCell ref="CN6:CO6"/>
    <mergeCell ref="AD23:AE23"/>
    <mergeCell ref="AX44:AY44"/>
    <mergeCell ref="L37:M37"/>
    <mergeCell ref="BF3:BG3"/>
    <mergeCell ref="B48:C48"/>
    <mergeCell ref="AN55:AO55"/>
    <mergeCell ref="BV22:BW22"/>
    <mergeCell ref="AJ38:AK38"/>
    <mergeCell ref="AX45:AY45"/>
    <mergeCell ref="BZ53:CA53"/>
    <mergeCell ref="BF32:BG32"/>
    <mergeCell ref="BP23:BQ23"/>
    <mergeCell ref="BV47:BW47"/>
    <mergeCell ref="BZ55:CA55"/>
    <mergeCell ref="J32:K32"/>
    <mergeCell ref="AB61:AO61"/>
    <mergeCell ref="T23:U23"/>
    <mergeCell ref="Z51:AA51"/>
    <mergeCell ref="BL41:BM41"/>
    <mergeCell ref="AH30:AI30"/>
    <mergeCell ref="BV38:BW38"/>
    <mergeCell ref="T52:U52"/>
    <mergeCell ref="BF58:BG58"/>
    <mergeCell ref="AD42:AE42"/>
    <mergeCell ref="T49:U49"/>
    <mergeCell ref="BF52:BG52"/>
    <mergeCell ref="D36:E36"/>
    <mergeCell ref="T42:U42"/>
    <mergeCell ref="J53:K53"/>
    <mergeCell ref="T50:U50"/>
    <mergeCell ref="AV58:AW58"/>
    <mergeCell ref="T44:U44"/>
    <mergeCell ref="AB31:AC31"/>
    <mergeCell ref="J45:K45"/>
    <mergeCell ref="AL28:AM28"/>
    <mergeCell ref="CD46:CE46"/>
    <mergeCell ref="AB39:AC39"/>
    <mergeCell ref="BF42:BG42"/>
    <mergeCell ref="AH46:AI46"/>
    <mergeCell ref="D62:E62"/>
    <mergeCell ref="AV53:AW53"/>
    <mergeCell ref="D56:E56"/>
    <mergeCell ref="CH58:CI58"/>
    <mergeCell ref="BF44:BG44"/>
    <mergeCell ref="AL23:AM23"/>
    <mergeCell ref="CH52:CI52"/>
    <mergeCell ref="AL54:AM54"/>
    <mergeCell ref="R58:S58"/>
    <mergeCell ref="R33:S33"/>
    <mergeCell ref="AH41:AI41"/>
    <mergeCell ref="AB49:AC49"/>
    <mergeCell ref="CH53:CI53"/>
    <mergeCell ref="AP56:AQ56"/>
    <mergeCell ref="BN57:BO57"/>
    <mergeCell ref="AB50:AC50"/>
    <mergeCell ref="BD33:BE33"/>
    <mergeCell ref="H25:I25"/>
    <mergeCell ref="BN58:BO58"/>
    <mergeCell ref="CF36:CG36"/>
    <mergeCell ref="AJ34:AK34"/>
    <mergeCell ref="R42:S42"/>
    <mergeCell ref="H28:I28"/>
    <mergeCell ref="BB22:BC22"/>
    <mergeCell ref="AJ36:AK36"/>
    <mergeCell ref="AX43:AY43"/>
    <mergeCell ref="AD22:AE22"/>
    <mergeCell ref="J3:K3"/>
    <mergeCell ref="L59:M59"/>
    <mergeCell ref="AJ29:AK29"/>
    <mergeCell ref="AD47:AE47"/>
    <mergeCell ref="CD6:CE6"/>
    <mergeCell ref="AJ31:AK31"/>
    <mergeCell ref="CF62:CG62"/>
    <mergeCell ref="CN22:CO22"/>
    <mergeCell ref="BP45:BQ45"/>
    <mergeCell ref="AD38:AE38"/>
    <mergeCell ref="P41:Q41"/>
    <mergeCell ref="BH32:BI32"/>
    <mergeCell ref="BR23:BS23"/>
    <mergeCell ref="CF30:CG30"/>
    <mergeCell ref="BP47:BQ47"/>
    <mergeCell ref="BZ37:CA37"/>
    <mergeCell ref="Z58:AA58"/>
    <mergeCell ref="BT27:BU27"/>
    <mergeCell ref="BB41:BC41"/>
    <mergeCell ref="BV56:BW56"/>
    <mergeCell ref="T40:U40"/>
    <mergeCell ref="AX56:AY56"/>
    <mergeCell ref="BL25:BM25"/>
    <mergeCell ref="BV57:BW57"/>
    <mergeCell ref="BT22:BU22"/>
    <mergeCell ref="AZ3:BA3"/>
    <mergeCell ref="X22:Y22"/>
    <mergeCell ref="P54:Q54"/>
    <mergeCell ref="R29:S29"/>
    <mergeCell ref="CL3:CM3"/>
    <mergeCell ref="R31:S31"/>
    <mergeCell ref="BJ22:BK22"/>
    <mergeCell ref="H6:I6"/>
    <mergeCell ref="AL45:AM45"/>
    <mergeCell ref="R24:S24"/>
    <mergeCell ref="T59:U59"/>
    <mergeCell ref="AL47:AM47"/>
    <mergeCell ref="R26:S26"/>
    <mergeCell ref="CN62:CO62"/>
    <mergeCell ref="X33:Y33"/>
    <mergeCell ref="BT37:BU37"/>
    <mergeCell ref="BX45:BY45"/>
    <mergeCell ref="BD24:BE24"/>
    <mergeCell ref="X41:Y41"/>
    <mergeCell ref="BX47:BY47"/>
    <mergeCell ref="H24:I24"/>
    <mergeCell ref="H26:I26"/>
    <mergeCell ref="H53:I53"/>
    <mergeCell ref="R44:S44"/>
    <mergeCell ref="BD50:BE50"/>
    <mergeCell ref="H55:I55"/>
    <mergeCell ref="CF58:CG58"/>
    <mergeCell ref="BD42:BE42"/>
    <mergeCell ref="BD52:BE52"/>
    <mergeCell ref="CB37:CC37"/>
    <mergeCell ref="H52:I52"/>
    <mergeCell ref="P39:Q39"/>
    <mergeCell ref="H45:I45"/>
    <mergeCell ref="AJ53:AK53"/>
    <mergeCell ref="P32:Q32"/>
    <mergeCell ref="AT50:AU50"/>
    <mergeCell ref="Z29:AA29"/>
    <mergeCell ref="CJ6:CK6"/>
    <mergeCell ref="Z23:AA23"/>
    <mergeCell ref="AT44:AU44"/>
    <mergeCell ref="H37:I37"/>
    <mergeCell ref="CB38:CC38"/>
    <mergeCell ref="AJ55:AK55"/>
    <mergeCell ref="AX24:AY24"/>
    <mergeCell ref="AF38:AG38"/>
    <mergeCell ref="AT45:AU45"/>
    <mergeCell ref="Z24:AA24"/>
    <mergeCell ref="BV53:BW53"/>
    <mergeCell ref="CF44:CG44"/>
    <mergeCell ref="BL23:BM23"/>
    <mergeCell ref="V43:W43"/>
    <mergeCell ref="AX26:AY26"/>
    <mergeCell ref="BV55:BW55"/>
    <mergeCell ref="F34:G34"/>
    <mergeCell ref="Z49:AA49"/>
    <mergeCell ref="P50:Q50"/>
    <mergeCell ref="P25:Q25"/>
    <mergeCell ref="BH41:BI41"/>
    <mergeCell ref="Z57:AA57"/>
    <mergeCell ref="F30:G30"/>
    <mergeCell ref="P52:Q52"/>
    <mergeCell ref="BB58:BC58"/>
    <mergeCell ref="AR28:AS28"/>
    <mergeCell ref="AH39:AI39"/>
    <mergeCell ref="AR30:AS30"/>
    <mergeCell ref="AN46:AO46"/>
    <mergeCell ref="AX37:AY37"/>
    <mergeCell ref="CD28:CE28"/>
    <mergeCell ref="BR6:BS6"/>
    <mergeCell ref="X31:Y31"/>
    <mergeCell ref="AH28:AI28"/>
    <mergeCell ref="BZ46:CA46"/>
    <mergeCell ref="X39:Y39"/>
    <mergeCell ref="X32:Y32"/>
    <mergeCell ref="BT30:BU30"/>
    <mergeCell ref="AH23:AI23"/>
    <mergeCell ref="CD54:CE54"/>
    <mergeCell ref="CD56:CE56"/>
    <mergeCell ref="N33:O33"/>
    <mergeCell ref="N58:O58"/>
    <mergeCell ref="BF24:BG24"/>
    <mergeCell ref="AP34:AQ34"/>
    <mergeCell ref="AZ25:BA25"/>
    <mergeCell ref="B2:E2"/>
    <mergeCell ref="BJ57:BK57"/>
    <mergeCell ref="AP36:AQ36"/>
    <mergeCell ref="X50:Y50"/>
    <mergeCell ref="D25:E25"/>
    <mergeCell ref="P3:Q3"/>
    <mergeCell ref="CB51:CC51"/>
    <mergeCell ref="D54:E54"/>
    <mergeCell ref="BJ58:BK58"/>
    <mergeCell ref="BT49:BU49"/>
    <mergeCell ref="AF34:AG34"/>
    <mergeCell ref="AT41:AU41"/>
    <mergeCell ref="BN39:BO39"/>
    <mergeCell ref="BB3:BC3"/>
    <mergeCell ref="BD59:BE59"/>
    <mergeCell ref="AP62:AQ62"/>
    <mergeCell ref="AX22:AY22"/>
    <mergeCell ref="AP54:AQ54"/>
    <mergeCell ref="F3:G3"/>
    <mergeCell ref="H59:I59"/>
    <mergeCell ref="F24:G24"/>
    <mergeCell ref="AF29:AG29"/>
    <mergeCell ref="D57:E57"/>
    <mergeCell ref="F32:G32"/>
    <mergeCell ref="Z47:AA47"/>
    <mergeCell ref="F26:G26"/>
    <mergeCell ref="BZ6:CA6"/>
    <mergeCell ref="P23:Q23"/>
    <mergeCell ref="CB62:CC62"/>
    <mergeCell ref="AJ37:AK37"/>
    <mergeCell ref="L41:M41"/>
    <mergeCell ref="Z48:AA48"/>
    <mergeCell ref="F27:G27"/>
    <mergeCell ref="AR26:AS26"/>
    <mergeCell ref="L34:M34"/>
    <mergeCell ref="V25:W25"/>
    <mergeCell ref="BL46:BM46"/>
    <mergeCell ref="BV37:BW37"/>
    <mergeCell ref="L36:M36"/>
    <mergeCell ref="F44:G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Александр Нитиевский</dc:creator>
  <dcterms:created xmlns:dcterms="http://purl.org/dc/terms/" xmlns:xsi="http://www.w3.org/2001/XMLSchema-instance" xsi:type="dcterms:W3CDTF">2019-12-26T14:31:01Z</dcterms:created>
  <dcterms:modified xmlns:dcterms="http://purl.org/dc/terms/" xmlns:xsi="http://www.w3.org/2001/XMLSchema-instance" xsi:type="dcterms:W3CDTF">2026-09-25T14:47:54Z</dcterms:modified>
</cp:coreProperties>
</file>